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1"/>
  </bookViews>
  <sheets>
    <sheet name="Önkormányzat -össz-mérl" sheetId="1" r:id="rId1"/>
    <sheet name="Önk-műk-mérleg" sheetId="2" r:id="rId2"/>
    <sheet name="Önk-felhal-mérlege" sheetId="3" r:id="rId3"/>
    <sheet name="Önk-össz-Bevétel összesen" sheetId="4" r:id="rId4"/>
    <sheet name="ÖNk-össz-Kiadás össz." sheetId="5" r:id="rId5"/>
    <sheet name="Adósságot kel-ügylet" sheetId="6" r:id="rId6"/>
    <sheet name="Beruházás" sheetId="7" r:id="rId7"/>
    <sheet name="Felújítás " sheetId="8" r:id="rId8"/>
    <sheet name="ÖNK-köt-áll-önk" sheetId="9" r:id="rId9"/>
    <sheet name="PH-köt-áll-önk" sheetId="10" r:id="rId10"/>
    <sheet name="Óvoda köt-áll-önk" sheetId="11" r:id="rId11"/>
    <sheet name="Könyvtár -köt-áll-önk" sheetId="12" r:id="rId12"/>
    <sheet name="Konyha" sheetId="13" r:id="rId13"/>
  </sheets>
  <definedNames/>
  <calcPr fullCalcOnLoad="1"/>
</workbook>
</file>

<file path=xl/sharedStrings.xml><?xml version="1.0" encoding="utf-8"?>
<sst xmlns="http://schemas.openxmlformats.org/spreadsheetml/2006/main" count="3030" uniqueCount="679">
  <si>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</si>
  <si>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</si>
  <si>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</si>
  <si>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</si>
  <si>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</si>
  <si>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</si>
  <si>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</si>
  <si>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</si>
  <si>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</si>
  <si>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</si>
  <si>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</si>
  <si>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</si>
  <si>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</si>
  <si>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</si>
  <si>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</si>
  <si>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</si>
  <si>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</si>
  <si>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</si>
  <si>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</si>
  <si>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</si>
  <si>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</si>
  <si>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</si>
  <si>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</si>
  <si>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</si>
  <si>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</si>
  <si>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</si>
  <si>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</si>
  <si>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</si>
  <si>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</si>
  <si>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</si>
  <si>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</si>
  <si>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</si>
  <si>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</si>
  <si>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</si>
  <si>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</si>
  <si>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</si>
  <si>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</si>
  <si>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</si>
  <si>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</si>
  <si>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</si>
  <si>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</si>
  <si>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</si>
  <si>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</si>
  <si>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</si>
  <si>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</si>
  <si>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</si>
  <si>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</si>
  <si>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</si>
  <si>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</si>
  <si>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</si>
  <si>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</si>
  <si>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</si>
  <si>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</si>
  <si>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</si>
  <si>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</si>
  <si>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</si>
  <si>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</si>
  <si>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</si>
  <si>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</si>
  <si>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</si>
  <si>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</si>
  <si>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</si>
  <si>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</si>
  <si>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</si>
  <si>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</si>
  <si>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</si>
  <si>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</si>
  <si>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</si>
  <si>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</si>
  <si>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</si>
  <si>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</si>
  <si>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</si>
  <si>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</si>
  <si>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</si>
  <si>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</si>
  <si>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</si>
  <si>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</si>
  <si>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</si>
  <si>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</si>
  <si>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</si>
  <si>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</si>
  <si>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</si>
  <si>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</si>
  <si>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</si>
  <si>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</si>
  <si>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</si>
  <si>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</si>
  <si>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</si>
  <si>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</si>
  <si>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</si>
  <si>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</si>
  <si>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</si>
  <si>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</si>
  <si>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</si>
  <si>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</si>
  <si>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</si>
  <si>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</si>
  <si>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</si>
  <si>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</si>
  <si>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</si>
  <si>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</si>
  <si>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</si>
  <si>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</si>
  <si>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</si>
  <si>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</si>
  <si>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</si>
  <si>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</si>
  <si>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</si>
  <si>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</si>
  <si>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</si>
  <si>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</si>
  <si>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</si>
  <si>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</si>
  <si>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</si>
  <si>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</si>
  <si>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</si>
  <si>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</si>
  <si>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</si>
  <si>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</si>
  <si>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</si>
  <si>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</si>
  <si>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</si>
  <si>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</si>
  <si>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</si>
  <si>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</si>
  <si>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</si>
  <si>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</si>
  <si>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</si>
  <si>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</si>
  <si>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</si>
  <si>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</si>
  <si>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</si>
  <si>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</si>
  <si>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</si>
  <si>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</si>
  <si>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</si>
  <si>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</si>
  <si>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</si>
  <si>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</si>
  <si>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</si>
  <si>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</si>
  <si>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</si>
  <si>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</si>
  <si>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</si>
  <si>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</si>
  <si>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</si>
  <si>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</si>
  <si>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</si>
  <si>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</si>
  <si>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</si>
  <si>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</si>
  <si>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</si>
  <si>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</si>
  <si>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</si>
  <si>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</si>
  <si>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</si>
  <si>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</si>
  <si>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</si>
  <si>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</si>
  <si>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</si>
  <si>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</si>
  <si>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</si>
  <si>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</si>
  <si>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</si>
  <si>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</si>
  <si>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</si>
  <si>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</si>
  <si>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</si>
  <si>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</si>
  <si>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</si>
  <si>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</si>
  <si>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</si>
  <si>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</si>
  <si>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</si>
  <si>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</si>
  <si>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</si>
  <si>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</si>
  <si>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</si>
  <si>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</si>
  <si>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</si>
  <si>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</si>
  <si>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</si>
  <si>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</si>
  <si>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</si>
  <si>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 xml:space="preserve">Egyéb felhalmozási célú támogatások államháztartáson kívülre </t>
  </si>
  <si>
    <t>K1-K8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</si>
  <si>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</si>
  <si>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</si>
  <si>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</si>
  <si>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</si>
  <si>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</si>
  <si>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</si>
  <si>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</si>
  <si>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</si>
  <si>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</si>
  <si>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</si>
  <si>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</si>
  <si>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</si>
  <si>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</si>
  <si>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</si>
  <si>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</si>
  <si>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</si>
  <si>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</si>
  <si>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</si>
  <si>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</si>
  <si>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</si>
  <si>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</si>
  <si>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</si>
  <si>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</si>
  <si>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</si>
  <si>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</si>
  <si>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</si>
  <si>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</si>
  <si>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</si>
  <si>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</si>
  <si>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</si>
  <si>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</si>
  <si>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</si>
  <si>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</si>
  <si>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</si>
  <si>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</si>
  <si>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</si>
  <si>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Rovat
száma</t>
  </si>
  <si>
    <t>Sor-
szám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</si>
  <si>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</si>
  <si>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</si>
  <si>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</si>
  <si>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</si>
  <si>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</si>
  <si>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</si>
  <si>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</si>
  <si>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Kiküldetések, reklám- és propagandakiadások (=36+37)</t>
  </si>
  <si>
    <t>Dologi kiadások (=24+27+35+38+44)</t>
  </si>
  <si>
    <t>Ellátottak pénzbeli juttatásai (=46+...+53)</t>
  </si>
  <si>
    <t>Munkavégzésre irányuló egyéb jogviszonyban nem saját foglalkoztatottnak fizetett juttatások</t>
  </si>
  <si>
    <t>A helyi önkormányzatok előző évi elszámolásából származó kiadások</t>
  </si>
  <si>
    <t>K5021</t>
  </si>
  <si>
    <t>Elvonások és befizetések (=56+57+58)</t>
  </si>
  <si>
    <t>A helyi önkormányzatok törvényi előíráson alapuló befizetései</t>
  </si>
  <si>
    <t>K5022</t>
  </si>
  <si>
    <t>Egyéb elvonások, befizetések</t>
  </si>
  <si>
    <t>K5023</t>
  </si>
  <si>
    <t>Működési célú támogatások az Európai Uniónak</t>
  </si>
  <si>
    <t>K513</t>
  </si>
  <si>
    <t>Felhalmozási célú támogatások az Európai Uniónak</t>
  </si>
  <si>
    <t>K89</t>
  </si>
  <si>
    <t>Egyéb működési célú kiadások (=55+59+…+70)</t>
  </si>
  <si>
    <t>Beruházások (=72+…+78)</t>
  </si>
  <si>
    <t>Felújítások (=80+...+83)</t>
  </si>
  <si>
    <t>Egyéb felhalmozási célú kiadások (=85+…+93)</t>
  </si>
  <si>
    <t>Költségvetési kiadások (=19+20+45+54+71+79+84+94)</t>
  </si>
  <si>
    <t xml:space="preserve">Községi 
 Közkönyvtár </t>
  </si>
  <si>
    <t xml:space="preserve">Tószegi Óvoda </t>
  </si>
  <si>
    <t xml:space="preserve">Tószegi 
Pilgármesteri    
Hivatal </t>
  </si>
  <si>
    <t xml:space="preserve">Tószeg Községi 
Önkormányzat </t>
  </si>
  <si>
    <t xml:space="preserve">Önkormányzat 
Mindösszesen: </t>
  </si>
  <si>
    <t>ezer forintban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</si>
  <si>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</si>
  <si>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</si>
  <si>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</si>
  <si>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</si>
  <si>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</si>
  <si>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</si>
  <si>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</si>
  <si>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</si>
  <si>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</si>
  <si>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</si>
  <si>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</si>
  <si>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</si>
  <si>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</si>
  <si>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</si>
  <si>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</si>
  <si>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</si>
  <si>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</si>
  <si>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</si>
  <si>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</si>
  <si>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</si>
  <si>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</si>
  <si>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</si>
  <si>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</si>
  <si>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</si>
  <si>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</si>
  <si>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</si>
  <si>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</si>
  <si>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</si>
  <si>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</si>
  <si>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</si>
  <si>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</si>
  <si>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</si>
  <si>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</si>
  <si>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</si>
  <si>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</si>
  <si>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</si>
  <si>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</si>
  <si>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</si>
  <si>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</si>
  <si>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</si>
  <si>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</si>
  <si>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</si>
  <si>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</si>
  <si>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</si>
  <si>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</si>
  <si>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</si>
  <si>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</si>
  <si>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</si>
  <si>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</si>
  <si>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</si>
  <si>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</si>
  <si>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</si>
  <si>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</si>
  <si>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</si>
  <si>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</si>
  <si>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</si>
  <si>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</si>
  <si>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</si>
  <si>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</si>
  <si>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</si>
  <si>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</si>
  <si>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</si>
  <si>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</si>
  <si>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</si>
  <si>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</si>
  <si>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</si>
  <si>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</si>
  <si>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</si>
  <si>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</si>
  <si>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</si>
  <si>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</si>
  <si>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</si>
  <si>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</si>
  <si>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</si>
  <si>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</si>
  <si>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</si>
  <si>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</si>
  <si>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</si>
  <si>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</si>
  <si>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</si>
  <si>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</si>
  <si>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</si>
  <si>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</si>
  <si>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</si>
  <si>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</si>
  <si>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</si>
  <si>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</t>
  </si>
  <si>
    <t>B411</t>
  </si>
  <si>
    <t>Működési bevételek (=34+…+44)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</si>
  <si>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</si>
  <si>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</si>
  <si>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</si>
  <si>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</si>
  <si>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</si>
  <si>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</si>
  <si>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</si>
  <si>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</si>
  <si>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</si>
  <si>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</si>
  <si>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</si>
  <si>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(=46+…+50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</si>
  <si>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</si>
  <si>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</si>
  <si>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</si>
  <si>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</si>
  <si>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</si>
  <si>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</si>
  <si>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</si>
  <si>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</si>
  <si>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</si>
  <si>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</t>
  </si>
  <si>
    <t>B65</t>
  </si>
  <si>
    <t>Működési célú átvett pénzeszközök (=52+…+56)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</si>
  <si>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</si>
  <si>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</si>
  <si>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</si>
  <si>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</si>
  <si>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</si>
  <si>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</si>
  <si>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</si>
  <si>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</si>
  <si>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</si>
  <si>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</si>
  <si>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</si>
  <si>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Felhalmozási célú átvett pénzeszközök (=58+…+62)</t>
  </si>
  <si>
    <t>B7</t>
  </si>
  <si>
    <t>Költségvetési bevételek (=13+19+33+45+51+57+63)</t>
  </si>
  <si>
    <t>B1-B7</t>
  </si>
  <si>
    <t xml:space="preserve">Községi
 Közkönyvtár </t>
  </si>
  <si>
    <t xml:space="preserve">Tószegi 
Polgármestri hivatal </t>
  </si>
  <si>
    <t xml:space="preserve">Tószeg Községi
 Önkormányzat </t>
  </si>
  <si>
    <t xml:space="preserve">Önkormányzat Mindösszesen: </t>
  </si>
  <si>
    <t>4.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</si>
  <si>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</si>
  <si>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</si>
  <si>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</si>
  <si>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</si>
  <si>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</si>
  <si>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</si>
  <si>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</si>
  <si>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</si>
  <si>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</si>
  <si>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</si>
  <si>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</si>
  <si>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</si>
  <si>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</si>
  <si>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</si>
  <si>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</si>
  <si>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</si>
  <si>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</si>
  <si>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</si>
  <si>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</si>
  <si>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</si>
  <si>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</si>
  <si>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</si>
  <si>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</si>
  <si>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</si>
  <si>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</si>
  <si>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</si>
  <si>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</si>
  <si>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</si>
  <si>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</si>
  <si>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</si>
  <si>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</si>
  <si>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</si>
  <si>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</si>
  <si>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</si>
  <si>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</si>
  <si>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</si>
  <si>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</si>
  <si>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</si>
  <si>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</si>
  <si>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</si>
  <si>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</si>
  <si>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</si>
  <si>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</si>
  <si>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</si>
  <si>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</si>
  <si>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</si>
  <si>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</si>
  <si>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</si>
  <si>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</si>
  <si>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</si>
  <si>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</si>
  <si>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</si>
  <si>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</si>
  <si>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</si>
  <si>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</si>
  <si>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</si>
  <si>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</si>
  <si>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</si>
  <si>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</si>
  <si>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</si>
  <si>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</si>
  <si>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</si>
  <si>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</si>
  <si>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</si>
  <si>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</si>
  <si>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</si>
  <si>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</si>
  <si>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</si>
  <si>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</si>
  <si>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</si>
  <si>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</si>
  <si>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</si>
  <si>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</si>
  <si>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</si>
  <si>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</si>
  <si>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</si>
  <si>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</si>
  <si>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</si>
  <si>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</si>
  <si>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</si>
  <si>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</si>
  <si>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</si>
  <si>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</si>
  <si>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</si>
  <si>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</si>
  <si>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</si>
  <si>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Költségvetési Kiadás összesen: </t>
  </si>
  <si>
    <t xml:space="preserve">Finaszírozási kiadás összesen: </t>
  </si>
  <si>
    <t xml:space="preserve">Mindösszesen Kiadás: 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</si>
  <si>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</si>
  <si>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</si>
  <si>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</si>
  <si>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Hitel-, kölcsönfelvétel pénzügyi vállalkozástól (=01+02+03)</t>
  </si>
  <si>
    <t>Forgatási célú belföldi értékpapírok beváltása, értékesítése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</si>
  <si>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</si>
  <si>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</si>
  <si>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</si>
  <si>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</si>
  <si>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</si>
  <si>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</si>
  <si>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</si>
  <si>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</si>
  <si>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</si>
  <si>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</si>
  <si>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Lekötött bankbetétek megszüntetése</t>
  </si>
  <si>
    <t>Központi költségvetés sajátos finanszírozási bevételei</t>
  </si>
  <si>
    <t>Hosszú lejáratú tulajdonosi kölcsönök bevételei</t>
  </si>
  <si>
    <t>Rövid lejáratú tulajdonosi kölcsönök bevételei</t>
  </si>
  <si>
    <t>Tulajdonosi kölcsönök bevételei (=18+19)</t>
  </si>
  <si>
    <t>Belföldi finanszírozás bevételei (=04+09+12+…+17+20)</t>
  </si>
  <si>
    <t>Forgatási célú külföldi értékpapírok beváltása, értékesítése</t>
  </si>
  <si>
    <t>Befektetési célú külföldi értékpapírok beváltása, értékesítése</t>
  </si>
  <si>
    <t>Külföldi értékpapírok kibocsátása</t>
  </si>
  <si>
    <t>Hitelek, kölcsönök felvétele külföldi kormányoktól és nemzetközi szervezetektől</t>
  </si>
  <si>
    <t>Hitelek, kölcsönök felvétele külföldi pénzintézetektől</t>
  </si>
  <si>
    <t>Külföldi finanszírozás bevételei (=22+…+26)</t>
  </si>
  <si>
    <t>Adóssághoz nem kapcsolódó származékos ügyletek bevételei</t>
  </si>
  <si>
    <t>Váltóbevételek</t>
  </si>
  <si>
    <t>Finanszírozási bevételek (=21+27+28+29)</t>
  </si>
  <si>
    <t>B8111</t>
  </si>
  <si>
    <t>B8112</t>
  </si>
  <si>
    <t>B8113</t>
  </si>
  <si>
    <t>B811</t>
  </si>
  <si>
    <t>B8121</t>
  </si>
  <si>
    <t>B8122</t>
  </si>
  <si>
    <t>B8123</t>
  </si>
  <si>
    <t>B8124</t>
  </si>
  <si>
    <t>B812</t>
  </si>
  <si>
    <t>B8131</t>
  </si>
  <si>
    <t>B8132</t>
  </si>
  <si>
    <t>B813</t>
  </si>
  <si>
    <t>B814</t>
  </si>
  <si>
    <t>B815</t>
  </si>
  <si>
    <t>B816</t>
  </si>
  <si>
    <t>B817</t>
  </si>
  <si>
    <t>B818</t>
  </si>
  <si>
    <t>B8191</t>
  </si>
  <si>
    <t>B8192</t>
  </si>
  <si>
    <t>B819</t>
  </si>
  <si>
    <t>B81</t>
  </si>
  <si>
    <t>B821</t>
  </si>
  <si>
    <t>B822</t>
  </si>
  <si>
    <t>B823</t>
  </si>
  <si>
    <t>B824</t>
  </si>
  <si>
    <t>B825</t>
  </si>
  <si>
    <t>B82</t>
  </si>
  <si>
    <t>B83</t>
  </si>
  <si>
    <t>B84</t>
  </si>
  <si>
    <t>B8</t>
  </si>
  <si>
    <t xml:space="preserve">Tószegi 
Óvoda </t>
  </si>
  <si>
    <t xml:space="preserve">Költségvetési Bevétel  összesen: </t>
  </si>
  <si>
    <t xml:space="preserve">Finaszírozási  bevétel  összesen: </t>
  </si>
  <si>
    <t xml:space="preserve">Mindösszesen Bevétel </t>
  </si>
  <si>
    <t xml:space="preserve">Tószegi
 Óvoda 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</si>
  <si>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</si>
  <si>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</si>
  <si>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</si>
  <si>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</si>
  <si>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</si>
  <si>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</si>
  <si>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</si>
  <si>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</si>
  <si>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</si>
  <si>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</si>
  <si>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</si>
  <si>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</si>
  <si>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</si>
  <si>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</si>
  <si>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</si>
  <si>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</si>
  <si>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</si>
  <si>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</si>
  <si>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</si>
  <si>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</si>
  <si>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</si>
  <si>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</si>
  <si>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</si>
  <si>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</si>
  <si>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</si>
  <si>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</si>
  <si>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</si>
  <si>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</si>
  <si>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</si>
  <si>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</si>
  <si>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</si>
  <si>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</si>
  <si>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 xml:space="preserve">Maradvány igénybevétel: </t>
  </si>
  <si>
    <t xml:space="preserve"> </t>
  </si>
  <si>
    <t xml:space="preserve">Felhalmozási bevételek  </t>
  </si>
  <si>
    <t>Működési célú átvett pénzeszközök 
államháztratáson belülről</t>
  </si>
  <si>
    <t xml:space="preserve">Működési célú átvett pénzeszközök  államháztratáson kívülről </t>
  </si>
  <si>
    <t xml:space="preserve">Működési bevételek </t>
  </si>
  <si>
    <t xml:space="preserve">Felhalmozási átvett pénzeszközök </t>
  </si>
  <si>
    <t xml:space="preserve">Elvonások és befizetések </t>
  </si>
  <si>
    <t xml:space="preserve">Egyéb műlődési célú pénzeszköz átadás ÁH-n belülre </t>
  </si>
  <si>
    <t xml:space="preserve">Egyéb műlődési célú pénzeszköz átadás ÁH-n kívülre </t>
  </si>
  <si>
    <t xml:space="preserve">Tartalékok </t>
  </si>
  <si>
    <t xml:space="preserve">Beruházsáok </t>
  </si>
  <si>
    <t xml:space="preserve">Felújítások </t>
  </si>
  <si>
    <t>Tószeg Községi Önkormányzat Önkormányzat
 adósságot keletkeztető ügyletekből és kezességvállalásokból fennálló kötelezettségei</t>
  </si>
  <si>
    <t>Sor-szám</t>
  </si>
  <si>
    <t>MEGNEVEZÉS</t>
  </si>
  <si>
    <t>Évek</t>
  </si>
  <si>
    <t>Összesen
(6=3+4+5)</t>
  </si>
  <si>
    <t>ÖSSZES KÖTELEZETTSÉG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</si>
  <si>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</si>
  <si>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</si>
  <si>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</si>
  <si>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</si>
  <si>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6=(2-4-5)</t>
  </si>
  <si>
    <t>ÖSSZESEN:</t>
  </si>
  <si>
    <t>Felújítási kiadások előirányzata felújításonként</t>
  </si>
  <si>
    <t>Felújítás  megnevezése</t>
  </si>
  <si>
    <t xml:space="preserve">Kötelező 
feladat </t>
  </si>
  <si>
    <t xml:space="preserve">Államigazgatási
 feladat </t>
  </si>
  <si>
    <t xml:space="preserve">Önként  vállalt feladat </t>
  </si>
  <si>
    <t xml:space="preserve">Államigazgatási 
feladat </t>
  </si>
  <si>
    <t xml:space="preserve">Önként vállalt  feladat </t>
  </si>
  <si>
    <t xml:space="preserve">Tószegi 
Polgármesteri 
Hivatal 
összesen: </t>
  </si>
  <si>
    <t xml:space="preserve"> Kötelező 
feladat </t>
  </si>
  <si>
    <t xml:space="preserve">Államigazgatási 
Feladat </t>
  </si>
  <si>
    <t xml:space="preserve">Önként vállat 
feladat </t>
  </si>
  <si>
    <t xml:space="preserve">Tószegi Óvoda 
mindösszesen: </t>
  </si>
  <si>
    <t xml:space="preserve">Ebből: </t>
  </si>
  <si>
    <t xml:space="preserve">Államigazagtási 
feladat </t>
  </si>
  <si>
    <t xml:space="preserve">Önként válllat 
feladat </t>
  </si>
  <si>
    <t xml:space="preserve">Községi Könyvtár 
Összesen: </t>
  </si>
  <si>
    <t xml:space="preserve">Ebből </t>
  </si>
  <si>
    <t xml:space="preserve">Kötelező </t>
  </si>
  <si>
    <t xml:space="preserve">Államigazgatási </t>
  </si>
  <si>
    <t xml:space="preserve">Önként 
vállat </t>
  </si>
  <si>
    <t xml:space="preserve">Mindösszesen: </t>
  </si>
  <si>
    <t xml:space="preserve">  </t>
  </si>
  <si>
    <t xml:space="preserve">Községi Közkönyvtár </t>
  </si>
  <si>
    <t xml:space="preserve">Kisértékű tárgyi eszköz </t>
  </si>
  <si>
    <t xml:space="preserve">Tószegi Polgármestri Hivatal </t>
  </si>
  <si>
    <t xml:space="preserve">Tószeg Községi Önkormányzat </t>
  </si>
  <si>
    <t xml:space="preserve">Tószegi 
Polgármesteri    
Hivatal </t>
  </si>
  <si>
    <t>Költségvetési bevétel:</t>
  </si>
  <si>
    <t>Finanszírozási bevétel:</t>
  </si>
  <si>
    <t>Finanszírozási bevétel</t>
  </si>
  <si>
    <t>Finanszírozási kiadás</t>
  </si>
  <si>
    <t xml:space="preserve">Finanszírozási bevétel </t>
  </si>
  <si>
    <t xml:space="preserve"> Ft-ban </t>
  </si>
  <si>
    <t xml:space="preserve"> forintban !</t>
  </si>
  <si>
    <t xml:space="preserve">Ft-ban </t>
  </si>
  <si>
    <t>Tószegi Konyha</t>
  </si>
  <si>
    <t xml:space="preserve">Tószeg Községi Önkormányzat  2017. évi  Költségvetésének Összevont  Kiadás  Mérlege 
Mindöszesen Intézményeivel együtt  </t>
  </si>
  <si>
    <t xml:space="preserve">Tószegi Konyha 2017 évi költségvetési kiadásai  mindösszen  </t>
  </si>
  <si>
    <t xml:space="preserve">Tószeg Községi Önkormányzat  2017. Költségvetésének Összevont  Bevétel Mérlege 
Mindöszesen Intézményeivel együtt  </t>
  </si>
  <si>
    <t xml:space="preserve">4. sz  melléklet  ../2017.évi…………… sz rendeletéhez </t>
  </si>
  <si>
    <t xml:space="preserve">1. sz. melléklet .../2017…………………..számú  önkormányzati rendeléetéhez </t>
  </si>
  <si>
    <t xml:space="preserve">Tószeg Községi Önkormányzat Intézményeivel együtt, 
  2017. évi 
összevönt mérlege  bevétel és kiadás oldalról </t>
  </si>
  <si>
    <t xml:space="preserve">2017. évi 
 előirányzat </t>
  </si>
  <si>
    <t xml:space="preserve">2017. évi előirányzat </t>
  </si>
  <si>
    <t xml:space="preserve">2. sz melléklet  ../2017………………..számú önkormányzati rendeletáhez </t>
  </si>
  <si>
    <t xml:space="preserve">Tószeg Községi Önkormányzat Intézményeivel együtt, 
  2017. évi működési  mérlege  bevétel és kiadás oldalról </t>
  </si>
  <si>
    <t xml:space="preserve">3. sz mellklet   ../2017…………….. Számú rendeletáhez </t>
  </si>
  <si>
    <t xml:space="preserve">Tószeg Községi Önkormányzat Intézményeivel együtt,   2017. évi 
összevönt  felhalmozási mérlege   bevétel és kiadás oldalról </t>
  </si>
  <si>
    <t xml:space="preserve">5. sz melléklet  ...1/2017.sz.………………… Önkortmányzati rendeletéhez </t>
  </si>
  <si>
    <t xml:space="preserve">6. sz melléklet .../2017 ………….. Számú         önkormányzati rendeletéhez </t>
  </si>
  <si>
    <t xml:space="preserve">6. sz melléklet ... / 2017 …………….számú önkormányzati rendeletéhez </t>
  </si>
  <si>
    <t xml:space="preserve">Tószeg Községi Önkormányzat 
2017. évi költségvetéséből </t>
  </si>
  <si>
    <t xml:space="preserve">2017. év utáni szükséglet </t>
  </si>
  <si>
    <t xml:space="preserve">7. számú melléklet   .../2017…………….. számú önkormányzati rendeletéhez </t>
  </si>
  <si>
    <t>2017. év utáni szükséglet
(6=2 - 4 - 5)</t>
  </si>
  <si>
    <t xml:space="preserve">8. számú melléklet   .../ 2017 ………… számú rendeletéhez </t>
  </si>
  <si>
    <t xml:space="preserve"> Tószeg Községi Önkormányzatának feladatai ,   kötelező, államigazgatási , önként vállat feladatonként  2017. évben </t>
  </si>
  <si>
    <t xml:space="preserve">Tószegi Polgármesteri Hivatal  feladatai , kötelező, államigazgatási , önként vállat feladatonként  2017. évben </t>
  </si>
  <si>
    <t xml:space="preserve">10. sz melléklet ... / 2017………… számú rendeletéhez </t>
  </si>
  <si>
    <t xml:space="preserve">Tószegi Óvoda  2017. évi költségvetési kiadásai  mindösszen  intézményeivel együtt </t>
  </si>
  <si>
    <t xml:space="preserve">11. sz melléklet .../ 2017. számú rendeletéhez </t>
  </si>
  <si>
    <t xml:space="preserve">Községi Közkönyvtár 2017. évi költségvetési kiadásai  mindösszen  </t>
  </si>
  <si>
    <t xml:space="preserve">Tószegi Konyha
Összesen: </t>
  </si>
  <si>
    <t xml:space="preserve">Tószeg Községi 
Önkormányzat 
Összesen: </t>
  </si>
  <si>
    <t xml:space="preserve">Beruházások </t>
  </si>
  <si>
    <t>2017</t>
  </si>
  <si>
    <t xml:space="preserve">Tószegi Konyha </t>
  </si>
  <si>
    <t>T.e.besz. Inform.</t>
  </si>
  <si>
    <t>Bocskai úti ingatlan felúj.</t>
  </si>
  <si>
    <t>Iskola udvar felúj</t>
  </si>
  <si>
    <t>Fűtésrendszer(Könyvtár,Műv-Ház)</t>
  </si>
  <si>
    <t>Euroflux kerékpár út elektr.oszl.</t>
  </si>
  <si>
    <t xml:space="preserve">T.e. besz. </t>
  </si>
  <si>
    <t>Kisértékű t.e.</t>
  </si>
  <si>
    <t>Konyha felújítás</t>
  </si>
  <si>
    <t xml:space="preserve">12. sz melléklet .../ 2017. számú rendeletéhez </t>
  </si>
  <si>
    <t xml:space="preserve">9. sz melléklet .../ 2017     önkormányzati rendeletéhez </t>
  </si>
  <si>
    <t>Udvari jétékok besz.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</si>
</sst>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 Ft&quot;;[Red]\-#,##0.00&quot; Ft&quot;"/>
    <numFmt numFmtId="165" formatCode="#,##0&quot; Ft&quot;;[Red]\-#,##0&quot; Ft&quot;"/>
    <numFmt numFmtId="166" formatCode="00"/>
    <numFmt numFmtId="167" formatCode="\ ##########"/>
    <numFmt numFmtId="168" formatCode="0__"/>
    <numFmt numFmtId="169" formatCode="#,###"/>
    <numFmt numFmtId="170" formatCode="_-* #,##0\ _F_t_-;\-* #,##0\ _F_t_-;_-* &quot;-&quot;??\ _F_t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0"/>
    </font>
    <font>
      <b/>
      <sz val="14"/>
      <name val="Times New Roman CE"/>
      <family val="1"/>
    </font>
    <font>
      <sz val="12"/>
      <color indexed="8"/>
      <name val="Arial"/>
      <family val="2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b/>
      <sz val="12"/>
      <name val="Times New Roman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28" fillId="0" borderId="0">
      <alignment/>
      <protection/>
    </xf>
    <xf numFmtId="0" fontId="9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1" applyNumberFormat="0" applyAlignment="0" applyProtection="0"/>
    <xf numFmtId="9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10" xfId="55" applyFont="1" applyFill="1" applyBorder="1" applyAlignment="1">
      <alignment horizontal="center" vertical="center"/>
      <protection/>
    </xf>
    <xf numFmtId="0" fontId="19" fillId="0" borderId="10" xfId="55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" fontId="19" fillId="0" borderId="10" xfId="55" applyNumberFormat="1" applyFont="1" applyFill="1" applyBorder="1" applyAlignment="1">
      <alignment horizontal="center" vertical="center"/>
      <protection/>
    </xf>
    <xf numFmtId="166" fontId="19" fillId="0" borderId="10" xfId="55" applyNumberFormat="1" applyFont="1" applyFill="1" applyBorder="1" applyAlignment="1" quotePrefix="1">
      <alignment horizontal="center" vertical="center"/>
      <protection/>
    </xf>
    <xf numFmtId="0" fontId="19" fillId="0" borderId="10" xfId="55" applyFont="1" applyFill="1" applyBorder="1" applyAlignment="1">
      <alignment vertical="center"/>
      <protection/>
    </xf>
    <xf numFmtId="0" fontId="19" fillId="0" borderId="10" xfId="55" applyNumberFormat="1" applyFont="1" applyFill="1" applyBorder="1" applyAlignment="1">
      <alignment vertical="center"/>
      <protection/>
    </xf>
    <xf numFmtId="167" fontId="19" fillId="0" borderId="10" xfId="55" applyNumberFormat="1" applyFont="1" applyFill="1" applyBorder="1" applyAlignment="1">
      <alignment vertical="center"/>
      <protection/>
    </xf>
    <xf numFmtId="0" fontId="19" fillId="0" borderId="10" xfId="55" applyFont="1" applyFill="1" applyBorder="1" applyAlignment="1">
      <alignment vertical="center" wrapText="1"/>
      <protection/>
    </xf>
    <xf numFmtId="0" fontId="19" fillId="0" borderId="10" xfId="55" applyFont="1" applyFill="1" applyBorder="1" applyAlignment="1">
      <alignment horizontal="left" vertical="center" wrapText="1"/>
      <protection/>
    </xf>
    <xf numFmtId="166" fontId="18" fillId="18" borderId="10" xfId="55" applyNumberFormat="1" applyFont="1" applyFill="1" applyBorder="1" applyAlignment="1" quotePrefix="1">
      <alignment horizontal="center" vertical="center"/>
      <protection/>
    </xf>
    <xf numFmtId="0" fontId="18" fillId="18" borderId="10" xfId="55" applyFont="1" applyFill="1" applyBorder="1" applyAlignment="1">
      <alignment vertical="center" wrapText="1"/>
      <protection/>
    </xf>
    <xf numFmtId="167" fontId="18" fillId="18" borderId="10" xfId="55" applyNumberFormat="1" applyFont="1" applyFill="1" applyBorder="1" applyAlignment="1">
      <alignment vertical="center"/>
      <protection/>
    </xf>
    <xf numFmtId="0" fontId="18" fillId="18" borderId="10" xfId="55" applyFont="1" applyFill="1" applyBorder="1" applyAlignment="1">
      <alignment horizontal="left" vertical="center" wrapText="1"/>
      <protection/>
    </xf>
    <xf numFmtId="166" fontId="18" fillId="19" borderId="10" xfId="55" applyNumberFormat="1" applyFont="1" applyFill="1" applyBorder="1" applyAlignment="1" quotePrefix="1">
      <alignment horizontal="center" vertical="center"/>
      <protection/>
    </xf>
    <xf numFmtId="0" fontId="18" fillId="19" borderId="10" xfId="55" applyFont="1" applyFill="1" applyBorder="1" applyAlignment="1">
      <alignment vertical="center" wrapText="1"/>
      <protection/>
    </xf>
    <xf numFmtId="167" fontId="18" fillId="19" borderId="10" xfId="55" applyNumberFormat="1" applyFont="1" applyFill="1" applyBorder="1" applyAlignment="1">
      <alignment vertical="center"/>
      <protection/>
    </xf>
    <xf numFmtId="0" fontId="18" fillId="19" borderId="10" xfId="55" applyFont="1" applyFill="1" applyBorder="1" applyAlignment="1">
      <alignment horizontal="left" vertical="center" wrapText="1"/>
      <protection/>
    </xf>
    <xf numFmtId="0" fontId="19" fillId="16" borderId="10" xfId="55" applyFont="1" applyFill="1" applyBorder="1" applyAlignment="1">
      <alignment horizontal="left" vertical="center" wrapText="1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0" fillId="16" borderId="10" xfId="55" applyFont="1" applyFill="1" applyBorder="1" applyAlignment="1">
      <alignment horizontal="left" vertical="center" wrapText="1"/>
      <protection/>
    </xf>
    <xf numFmtId="0" fontId="20" fillId="19" borderId="10" xfId="55" applyFont="1" applyFill="1" applyBorder="1" applyAlignment="1">
      <alignment horizontal="left" vertical="center" wrapText="1"/>
      <protection/>
    </xf>
    <xf numFmtId="0" fontId="0" fillId="0" borderId="10" xfId="55" applyFont="1" applyFill="1" applyBorder="1" applyAlignment="1">
      <alignment vertical="center" wrapText="1"/>
      <protection/>
    </xf>
    <xf numFmtId="0" fontId="20" fillId="19" borderId="10" xfId="55" applyFont="1" applyFill="1" applyBorder="1" applyAlignment="1">
      <alignment vertical="center" wrapText="1"/>
      <protection/>
    </xf>
    <xf numFmtId="0" fontId="0" fillId="0" borderId="10" xfId="55" applyFont="1" applyFill="1" applyBorder="1" applyAlignment="1">
      <alignment vertical="center"/>
      <protection/>
    </xf>
    <xf numFmtId="168" fontId="19" fillId="0" borderId="10" xfId="55" applyNumberFormat="1" applyFont="1" applyFill="1" applyBorder="1" applyAlignment="1">
      <alignment horizontal="left" vertical="center"/>
      <protection/>
    </xf>
    <xf numFmtId="0" fontId="18" fillId="19" borderId="10" xfId="55" applyFont="1" applyFill="1" applyBorder="1" applyAlignment="1">
      <alignment horizontal="left" vertical="center"/>
      <protection/>
    </xf>
    <xf numFmtId="166" fontId="18" fillId="18" borderId="10" xfId="55" applyNumberFormat="1" applyFont="1" applyFill="1" applyBorder="1" applyAlignment="1">
      <alignment horizontal="center" vertical="center" wrapText="1"/>
      <protection/>
    </xf>
    <xf numFmtId="0" fontId="18" fillId="18" borderId="10" xfId="55" applyFont="1" applyFill="1" applyBorder="1" applyAlignment="1">
      <alignment horizontal="center" vertical="center"/>
      <protection/>
    </xf>
    <xf numFmtId="0" fontId="18" fillId="18" borderId="10" xfId="55" applyFont="1" applyFill="1" applyBorder="1" applyAlignment="1">
      <alignment horizontal="center" vertical="center" wrapText="1"/>
      <protection/>
    </xf>
    <xf numFmtId="0" fontId="0" fillId="18" borderId="10" xfId="0" applyFill="1" applyBorder="1" applyAlignment="1">
      <alignment/>
    </xf>
    <xf numFmtId="0" fontId="0" fillId="19" borderId="0" xfId="0" applyFill="1" applyAlignment="1">
      <alignment/>
    </xf>
    <xf numFmtId="0" fontId="20" fillId="18" borderId="10" xfId="0" applyFont="1" applyFill="1" applyBorder="1" applyAlignment="1">
      <alignment horizontal="center" wrapText="1"/>
    </xf>
    <xf numFmtId="0" fontId="20" fillId="18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6" fontId="18" fillId="20" borderId="0" xfId="55" applyNumberFormat="1" applyFont="1" applyFill="1" applyBorder="1" applyAlignment="1" quotePrefix="1">
      <alignment horizontal="center" vertical="center"/>
      <protection/>
    </xf>
    <xf numFmtId="167" fontId="18" fillId="20" borderId="0" xfId="55" applyNumberFormat="1" applyFont="1" applyFill="1" applyBorder="1" applyAlignment="1">
      <alignment vertical="center"/>
      <protection/>
    </xf>
    <xf numFmtId="0" fontId="0" fillId="20" borderId="0" xfId="0" applyFill="1" applyBorder="1" applyAlignment="1">
      <alignment/>
    </xf>
    <xf numFmtId="0" fontId="0" fillId="20" borderId="0" xfId="0" applyFill="1" applyAlignment="1">
      <alignment/>
    </xf>
    <xf numFmtId="0" fontId="18" fillId="20" borderId="16" xfId="55" applyFont="1" applyFill="1" applyBorder="1" applyAlignment="1">
      <alignment horizontal="left" vertical="center"/>
      <protection/>
    </xf>
    <xf numFmtId="0" fontId="18" fillId="20" borderId="17" xfId="55" applyFont="1" applyFill="1" applyBorder="1" applyAlignment="1">
      <alignment horizontal="left" vertical="center"/>
      <protection/>
    </xf>
    <xf numFmtId="0" fontId="19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19" borderId="10" xfId="0" applyFont="1" applyFill="1" applyBorder="1" applyAlignment="1">
      <alignment/>
    </xf>
    <xf numFmtId="0" fontId="20" fillId="19" borderId="10" xfId="0" applyFont="1" applyFill="1" applyBorder="1" applyAlignment="1">
      <alignment horizontal="left" vertical="center" wrapText="1"/>
    </xf>
    <xf numFmtId="0" fontId="18" fillId="19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20" fillId="19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24" fillId="19" borderId="0" xfId="0" applyFont="1" applyFill="1" applyAlignment="1">
      <alignment/>
    </xf>
    <xf numFmtId="0" fontId="24" fillId="19" borderId="10" xfId="0" applyFont="1" applyFill="1" applyBorder="1" applyAlignment="1">
      <alignment/>
    </xf>
    <xf numFmtId="166" fontId="23" fillId="18" borderId="18" xfId="55" applyNumberFormat="1" applyFont="1" applyFill="1" applyBorder="1" applyAlignment="1">
      <alignment horizontal="center" vertical="center" wrapText="1"/>
      <protection/>
    </xf>
    <xf numFmtId="0" fontId="23" fillId="18" borderId="10" xfId="55" applyFont="1" applyFill="1" applyBorder="1" applyAlignment="1">
      <alignment horizontal="center" vertical="center"/>
      <protection/>
    </xf>
    <xf numFmtId="0" fontId="23" fillId="18" borderId="10" xfId="55" applyFont="1" applyFill="1" applyBorder="1" applyAlignment="1">
      <alignment vertical="center" wrapText="1"/>
      <protection/>
    </xf>
    <xf numFmtId="0" fontId="24" fillId="18" borderId="10" xfId="0" applyFont="1" applyFill="1" applyBorder="1" applyAlignment="1">
      <alignment wrapText="1"/>
    </xf>
    <xf numFmtId="166" fontId="23" fillId="18" borderId="10" xfId="55" applyNumberFormat="1" applyFont="1" applyFill="1" applyBorder="1" applyAlignment="1">
      <alignment horizontal="center" vertical="center" wrapText="1"/>
      <protection/>
    </xf>
    <xf numFmtId="0" fontId="23" fillId="18" borderId="18" xfId="55" applyFont="1" applyFill="1" applyBorder="1" applyAlignment="1" quotePrefix="1">
      <alignment horizontal="center" vertical="center"/>
      <protection/>
    </xf>
    <xf numFmtId="0" fontId="24" fillId="18" borderId="10" xfId="55" applyFont="1" applyFill="1" applyBorder="1" applyAlignment="1">
      <alignment horizontal="left" vertical="center" wrapText="1"/>
      <protection/>
    </xf>
    <xf numFmtId="0" fontId="23" fillId="18" borderId="10" xfId="55" applyFont="1" applyFill="1" applyBorder="1" applyAlignment="1">
      <alignment vertical="center"/>
      <protection/>
    </xf>
    <xf numFmtId="169" fontId="26" fillId="0" borderId="0" xfId="0" applyNumberFormat="1" applyFont="1" applyFill="1" applyAlignment="1" applyProtection="1">
      <alignment vertical="center" wrapText="1"/>
      <protection/>
    </xf>
    <xf numFmtId="169" fontId="26" fillId="0" borderId="0" xfId="0" applyNumberFormat="1" applyFont="1" applyFill="1" applyAlignment="1" applyProtection="1">
      <alignment horizontal="center" vertical="center" wrapText="1"/>
      <protection/>
    </xf>
    <xf numFmtId="169" fontId="27" fillId="0" borderId="0" xfId="0" applyNumberFormat="1" applyFont="1" applyFill="1" applyAlignment="1" applyProtection="1">
      <alignment horizontal="right" vertical="center"/>
      <protection/>
    </xf>
    <xf numFmtId="169" fontId="25" fillId="0" borderId="19" xfId="0" applyNumberFormat="1" applyFont="1" applyFill="1" applyBorder="1" applyAlignment="1" applyProtection="1">
      <alignment horizontal="centerContinuous" vertical="center" wrapText="1"/>
      <protection/>
    </xf>
    <xf numFmtId="169" fontId="25" fillId="0" borderId="20" xfId="0" applyNumberFormat="1" applyFont="1" applyFill="1" applyBorder="1" applyAlignment="1" applyProtection="1">
      <alignment horizontal="centerContinuous" vertical="center" wrapText="1"/>
      <protection/>
    </xf>
    <xf numFmtId="169" fontId="25" fillId="0" borderId="21" xfId="0" applyNumberFormat="1" applyFont="1" applyFill="1" applyBorder="1" applyAlignment="1" applyProtection="1">
      <alignment horizontal="centerContinuous" vertical="center" wrapText="1"/>
      <protection/>
    </xf>
    <xf numFmtId="169" fontId="25" fillId="0" borderId="19" xfId="0" applyNumberFormat="1" applyFont="1" applyFill="1" applyBorder="1" applyAlignment="1" applyProtection="1">
      <alignment horizontal="center" vertical="center" wrapText="1"/>
      <protection/>
    </xf>
    <xf numFmtId="169" fontId="25" fillId="0" borderId="20" xfId="0" applyNumberFormat="1" applyFont="1" applyFill="1" applyBorder="1" applyAlignment="1" applyProtection="1">
      <alignment horizontal="center" vertical="center" wrapText="1"/>
      <protection/>
    </xf>
    <xf numFmtId="169" fontId="25" fillId="0" borderId="21" xfId="0" applyNumberFormat="1" applyFont="1" applyFill="1" applyBorder="1" applyAlignment="1" applyProtection="1">
      <alignment horizontal="center" vertical="center" wrapText="1"/>
      <protection/>
    </xf>
    <xf numFmtId="169" fontId="25" fillId="0" borderId="22" xfId="0" applyNumberFormat="1" applyFont="1" applyFill="1" applyBorder="1" applyAlignment="1" applyProtection="1">
      <alignment horizontal="center" vertical="center" wrapText="1"/>
      <protection/>
    </xf>
    <xf numFmtId="169" fontId="25" fillId="0" borderId="19" xfId="0" applyNumberFormat="1" applyFont="1" applyFill="1" applyBorder="1" applyAlignment="1" applyProtection="1">
      <alignment horizontal="center" vertical="center" wrapText="1"/>
      <protection/>
    </xf>
    <xf numFmtId="169" fontId="25" fillId="0" borderId="20" xfId="0" applyNumberFormat="1" applyFont="1" applyFill="1" applyBorder="1" applyAlignment="1" applyProtection="1">
      <alignment horizontal="center" vertical="center" wrapText="1"/>
      <protection/>
    </xf>
    <xf numFmtId="169" fontId="25" fillId="0" borderId="21" xfId="0" applyNumberFormat="1" applyFont="1" applyFill="1" applyBorder="1" applyAlignment="1" applyProtection="1">
      <alignment horizontal="center" vertical="center" wrapText="1"/>
      <protection/>
    </xf>
    <xf numFmtId="169" fontId="26" fillId="0" borderId="23" xfId="0" applyNumberFormat="1" applyFont="1" applyFill="1" applyBorder="1" applyAlignment="1" applyProtection="1">
      <alignment horizontal="left" vertical="center" wrapText="1" indent="1"/>
      <protection/>
    </xf>
    <xf numFmtId="169" fontId="28" fillId="0" borderId="24" xfId="0" applyNumberFormat="1" applyFont="1" applyFill="1" applyBorder="1" applyAlignment="1" applyProtection="1">
      <alignment horizontal="left" vertical="center" wrapText="1" indent="1"/>
      <protection/>
    </xf>
    <xf numFmtId="169" fontId="2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9" fontId="2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9" fontId="26" fillId="0" borderId="27" xfId="0" applyNumberFormat="1" applyFont="1" applyFill="1" applyBorder="1" applyAlignment="1" applyProtection="1">
      <alignment horizontal="left" vertical="center" wrapText="1" indent="1"/>
      <protection/>
    </xf>
    <xf numFmtId="169" fontId="28" fillId="0" borderId="28" xfId="0" applyNumberFormat="1" applyFont="1" applyFill="1" applyBorder="1" applyAlignment="1" applyProtection="1">
      <alignment horizontal="left" vertical="center" wrapText="1" indent="1"/>
      <protection/>
    </xf>
    <xf numFmtId="169" fontId="2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9" fontId="2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9" fontId="28" fillId="0" borderId="30" xfId="0" applyNumberFormat="1" applyFont="1" applyFill="1" applyBorder="1" applyAlignment="1" applyProtection="1">
      <alignment horizontal="left" vertical="center" wrapText="1" indent="1"/>
      <protection/>
    </xf>
    <xf numFmtId="169" fontId="2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9" fontId="2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9" fontId="2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9" fontId="28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9" fontId="2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9" fontId="2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9" fontId="25" fillId="0" borderId="22" xfId="0" applyNumberFormat="1" applyFont="1" applyFill="1" applyBorder="1" applyAlignment="1" applyProtection="1">
      <alignment horizontal="left" vertical="center" wrapText="1" indent="1"/>
      <protection/>
    </xf>
    <xf numFmtId="169" fontId="25" fillId="0" borderId="19" xfId="0" applyNumberFormat="1" applyFont="1" applyFill="1" applyBorder="1" applyAlignment="1" applyProtection="1">
      <alignment horizontal="left" vertical="center" wrapText="1" indent="1"/>
      <protection/>
    </xf>
    <xf numFmtId="169" fontId="25" fillId="0" borderId="20" xfId="0" applyNumberFormat="1" applyFont="1" applyFill="1" applyBorder="1" applyAlignment="1" applyProtection="1">
      <alignment horizontal="right" vertical="center" wrapText="1" indent="1"/>
      <protection/>
    </xf>
    <xf numFmtId="169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169" fontId="28" fillId="0" borderId="33" xfId="0" applyNumberFormat="1" applyFont="1" applyFill="1" applyBorder="1" applyAlignment="1" applyProtection="1">
      <alignment horizontal="left" vertical="center" wrapText="1" indent="1"/>
      <protection/>
    </xf>
    <xf numFmtId="169" fontId="28" fillId="0" borderId="34" xfId="0" applyNumberFormat="1" applyFont="1" applyFill="1" applyBorder="1" applyAlignment="1" applyProtection="1">
      <alignment horizontal="left" vertical="center" wrapText="1" indent="1"/>
      <protection/>
    </xf>
    <xf numFmtId="169" fontId="29" fillId="0" borderId="17" xfId="0" applyNumberFormat="1" applyFont="1" applyFill="1" applyBorder="1" applyAlignment="1" applyProtection="1">
      <alignment horizontal="right" vertical="center" wrapText="1" indent="1"/>
      <protection/>
    </xf>
    <xf numFmtId="169" fontId="28" fillId="0" borderId="28" xfId="0" applyNumberFormat="1" applyFont="1" applyFill="1" applyBorder="1" applyAlignment="1" applyProtection="1">
      <alignment horizontal="left" vertical="center" wrapText="1" indent="1"/>
      <protection/>
    </xf>
    <xf numFmtId="169" fontId="2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9" fontId="28" fillId="0" borderId="27" xfId="0" applyNumberFormat="1" applyFont="1" applyFill="1" applyBorder="1" applyAlignment="1" applyProtection="1">
      <alignment horizontal="left" vertical="center" wrapText="1" indent="1"/>
      <protection/>
    </xf>
    <xf numFmtId="169" fontId="2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9" fontId="2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9" fontId="29" fillId="0" borderId="10" xfId="0" applyNumberFormat="1" applyFont="1" applyFill="1" applyBorder="1" applyAlignment="1" applyProtection="1">
      <alignment horizontal="right" vertical="center" wrapText="1" indent="1"/>
      <protection/>
    </xf>
    <xf numFmtId="169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9" fontId="25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169" fontId="28" fillId="0" borderId="34" xfId="0" applyNumberFormat="1" applyFont="1" applyFill="1" applyBorder="1" applyAlignment="1" applyProtection="1">
      <alignment horizontal="left" vertical="center" wrapText="1" indent="1"/>
      <protection/>
    </xf>
    <xf numFmtId="169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7" xfId="55" applyFont="1" applyFill="1" applyBorder="1" applyAlignment="1">
      <alignment horizontal="right"/>
      <protection/>
    </xf>
    <xf numFmtId="0" fontId="26" fillId="0" borderId="10" xfId="55" applyFont="1" applyBorder="1" applyAlignment="1">
      <alignment/>
      <protection/>
    </xf>
    <xf numFmtId="0" fontId="26" fillId="0" borderId="10" xfId="0" applyFont="1" applyBorder="1" applyAlignment="1">
      <alignment/>
    </xf>
    <xf numFmtId="1" fontId="31" fillId="0" borderId="18" xfId="55" applyNumberFormat="1" applyFont="1" applyFill="1" applyBorder="1" applyAlignment="1">
      <alignment horizontal="center" vertical="center"/>
      <protection/>
    </xf>
    <xf numFmtId="0" fontId="31" fillId="0" borderId="10" xfId="55" applyFont="1" applyFill="1" applyBorder="1" applyAlignment="1">
      <alignment horizontal="center" vertical="center"/>
      <protection/>
    </xf>
    <xf numFmtId="0" fontId="31" fillId="0" borderId="10" xfId="55" applyFont="1" applyFill="1" applyBorder="1" applyAlignment="1">
      <alignment vertical="center"/>
      <protection/>
    </xf>
    <xf numFmtId="0" fontId="31" fillId="0" borderId="18" xfId="55" applyFont="1" applyFill="1" applyBorder="1" applyAlignment="1" quotePrefix="1">
      <alignment horizontal="center" vertical="center"/>
      <protection/>
    </xf>
    <xf numFmtId="0" fontId="31" fillId="0" borderId="10" xfId="55" applyFont="1" applyFill="1" applyBorder="1" applyAlignment="1">
      <alignment vertical="center" wrapText="1"/>
      <protection/>
    </xf>
    <xf numFmtId="0" fontId="31" fillId="0" borderId="10" xfId="55" applyFont="1" applyFill="1" applyBorder="1" applyAlignment="1">
      <alignment horizontal="left" vertical="center" wrapText="1"/>
      <protection/>
    </xf>
    <xf numFmtId="0" fontId="23" fillId="18" borderId="10" xfId="55" applyFont="1" applyFill="1" applyBorder="1" applyAlignment="1">
      <alignment horizontal="left" vertical="center" wrapText="1"/>
      <protection/>
    </xf>
    <xf numFmtId="0" fontId="26" fillId="18" borderId="10" xfId="0" applyFont="1" applyFill="1" applyBorder="1" applyAlignment="1">
      <alignment/>
    </xf>
    <xf numFmtId="0" fontId="26" fillId="0" borderId="10" xfId="55" applyFont="1" applyFill="1" applyBorder="1" applyAlignment="1">
      <alignment horizontal="left" vertical="center" wrapText="1"/>
      <protection/>
    </xf>
    <xf numFmtId="0" fontId="26" fillId="20" borderId="0" xfId="0" applyFont="1" applyFill="1" applyAlignment="1">
      <alignment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4" fillId="18" borderId="10" xfId="0" applyFont="1" applyFill="1" applyBorder="1" applyAlignment="1">
      <alignment horizontal="left" vertical="center" wrapText="1"/>
    </xf>
    <xf numFmtId="0" fontId="23" fillId="18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169" fontId="32" fillId="0" borderId="0" xfId="54" applyNumberFormat="1" applyFont="1" applyFill="1" applyBorder="1" applyAlignment="1" applyProtection="1">
      <alignment horizontal="centerContinuous" vertical="center"/>
      <protection/>
    </xf>
    <xf numFmtId="169" fontId="0" fillId="0" borderId="0" xfId="0" applyNumberFormat="1" applyFill="1" applyAlignment="1" applyProtection="1">
      <alignment horizontal="center" vertical="center" wrapText="1"/>
      <protection/>
    </xf>
    <xf numFmtId="169" fontId="0" fillId="0" borderId="0" xfId="0" applyNumberFormat="1" applyFill="1" applyAlignment="1" applyProtection="1">
      <alignment vertical="center" wrapText="1"/>
      <protection/>
    </xf>
    <xf numFmtId="169" fontId="36" fillId="0" borderId="0" xfId="0" applyNumberFormat="1" applyFont="1" applyFill="1" applyAlignment="1" applyProtection="1">
      <alignment horizontal="right" wrapText="1"/>
      <protection/>
    </xf>
    <xf numFmtId="169" fontId="37" fillId="0" borderId="19" xfId="0" applyNumberFormat="1" applyFont="1" applyFill="1" applyBorder="1" applyAlignment="1" applyProtection="1">
      <alignment horizontal="center" vertical="center" wrapText="1"/>
      <protection/>
    </xf>
    <xf numFmtId="169" fontId="37" fillId="0" borderId="20" xfId="0" applyNumberFormat="1" applyFont="1" applyFill="1" applyBorder="1" applyAlignment="1" applyProtection="1">
      <alignment horizontal="center" vertical="center" wrapText="1"/>
      <protection/>
    </xf>
    <xf numFmtId="169" fontId="37" fillId="0" borderId="21" xfId="0" applyNumberFormat="1" applyFont="1" applyFill="1" applyBorder="1" applyAlignment="1" applyProtection="1">
      <alignment horizontal="center" vertical="center" wrapText="1"/>
      <protection/>
    </xf>
    <xf numFmtId="169" fontId="38" fillId="0" borderId="38" xfId="0" applyNumberFormat="1" applyFont="1" applyFill="1" applyBorder="1" applyAlignment="1" applyProtection="1">
      <alignment horizontal="center" vertical="center" wrapText="1"/>
      <protection/>
    </xf>
    <xf numFmtId="169" fontId="38" fillId="0" borderId="39" xfId="0" applyNumberFormat="1" applyFont="1" applyFill="1" applyBorder="1" applyAlignment="1" applyProtection="1">
      <alignment horizontal="center" vertical="center" wrapText="1"/>
      <protection/>
    </xf>
    <xf numFmtId="169" fontId="38" fillId="0" borderId="40" xfId="0" applyNumberFormat="1" applyFont="1" applyFill="1" applyBorder="1" applyAlignment="1" applyProtection="1">
      <alignment horizontal="center" vertical="center" wrapText="1"/>
      <protection/>
    </xf>
    <xf numFmtId="169" fontId="28" fillId="0" borderId="28" xfId="0" applyNumberFormat="1" applyFont="1" applyFill="1" applyBorder="1" applyAlignment="1" applyProtection="1">
      <alignment horizontal="left" vertical="center" wrapText="1"/>
      <protection locked="0"/>
    </xf>
    <xf numFmtId="169" fontId="28" fillId="0" borderId="10" xfId="0" applyNumberFormat="1" applyFont="1" applyFill="1" applyBorder="1" applyAlignment="1" applyProtection="1">
      <alignment vertical="center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28" fillId="0" borderId="29" xfId="0" applyNumberFormat="1" applyFont="1" applyFill="1" applyBorder="1" applyAlignment="1" applyProtection="1">
      <alignment vertical="center" wrapText="1"/>
      <protection/>
    </xf>
    <xf numFmtId="169" fontId="39" fillId="0" borderId="28" xfId="0" applyNumberFormat="1" applyFont="1" applyFill="1" applyBorder="1" applyAlignment="1" applyProtection="1">
      <alignment horizontal="left" vertical="center" wrapText="1"/>
      <protection locked="0"/>
    </xf>
    <xf numFmtId="169" fontId="39" fillId="0" borderId="10" xfId="0" applyNumberFormat="1" applyFont="1" applyFill="1" applyBorder="1" applyAlignment="1" applyProtection="1">
      <alignment vertical="center" wrapText="1"/>
      <protection locked="0"/>
    </xf>
    <xf numFmtId="169" fontId="39" fillId="0" borderId="29" xfId="0" applyNumberFormat="1" applyFont="1" applyFill="1" applyBorder="1" applyAlignment="1" applyProtection="1">
      <alignment vertical="center" wrapText="1"/>
      <protection/>
    </xf>
    <xf numFmtId="169" fontId="39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9" fontId="39" fillId="0" borderId="16" xfId="0" applyNumberFormat="1" applyFont="1" applyFill="1" applyBorder="1" applyAlignment="1" applyProtection="1">
      <alignment vertical="center" wrapText="1"/>
      <protection locked="0"/>
    </xf>
    <xf numFmtId="169" fontId="39" fillId="0" borderId="32" xfId="0" applyNumberFormat="1" applyFont="1" applyFill="1" applyBorder="1" applyAlignment="1" applyProtection="1">
      <alignment vertical="center" wrapText="1"/>
      <protection/>
    </xf>
    <xf numFmtId="169" fontId="37" fillId="0" borderId="19" xfId="0" applyNumberFormat="1" applyFont="1" applyFill="1" applyBorder="1" applyAlignment="1" applyProtection="1">
      <alignment horizontal="left" vertical="center" wrapText="1"/>
      <protection/>
    </xf>
    <xf numFmtId="169" fontId="4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9" fontId="40" fillId="0" borderId="10" xfId="0" applyNumberFormat="1" applyFont="1" applyFill="1" applyBorder="1" applyAlignment="1" applyProtection="1">
      <alignment vertical="center" wrapText="1"/>
      <protection locked="0"/>
    </xf>
    <xf numFmtId="49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40" fillId="0" borderId="29" xfId="0" applyNumberFormat="1" applyFont="1" applyFill="1" applyBorder="1" applyAlignment="1" applyProtection="1">
      <alignment vertical="center" wrapText="1"/>
      <protection/>
    </xf>
    <xf numFmtId="169" fontId="4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9" fontId="40" fillId="0" borderId="16" xfId="0" applyNumberFormat="1" applyFont="1" applyFill="1" applyBorder="1" applyAlignment="1" applyProtection="1">
      <alignment vertical="center" wrapText="1"/>
      <protection locked="0"/>
    </xf>
    <xf numFmtId="169" fontId="40" fillId="0" borderId="32" xfId="0" applyNumberFormat="1" applyFont="1" applyFill="1" applyBorder="1" applyAlignment="1" applyProtection="1">
      <alignment vertical="center" wrapText="1"/>
      <protection/>
    </xf>
    <xf numFmtId="169" fontId="37" fillId="0" borderId="20" xfId="0" applyNumberFormat="1" applyFont="1" applyFill="1" applyBorder="1" applyAlignment="1" applyProtection="1">
      <alignment vertical="center" wrapText="1"/>
      <protection/>
    </xf>
    <xf numFmtId="169" fontId="37" fillId="0" borderId="21" xfId="0" applyNumberFormat="1" applyFont="1" applyFill="1" applyBorder="1" applyAlignment="1" applyProtection="1">
      <alignment vertical="center" wrapText="1"/>
      <protection/>
    </xf>
    <xf numFmtId="0" fontId="24" fillId="18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48" fillId="19" borderId="0" xfId="0" applyFont="1" applyFill="1" applyAlignment="1">
      <alignment/>
    </xf>
    <xf numFmtId="0" fontId="26" fillId="18" borderId="10" xfId="0" applyFont="1" applyFill="1" applyBorder="1" applyAlignment="1">
      <alignment wrapText="1"/>
    </xf>
    <xf numFmtId="0" fontId="26" fillId="0" borderId="0" xfId="0" applyFont="1" applyBorder="1" applyAlignment="1">
      <alignment/>
    </xf>
    <xf numFmtId="0" fontId="26" fillId="19" borderId="0" xfId="0" applyFont="1" applyFill="1" applyBorder="1" applyAlignment="1">
      <alignment/>
    </xf>
    <xf numFmtId="0" fontId="26" fillId="20" borderId="0" xfId="0" applyFont="1" applyFill="1" applyBorder="1" applyAlignment="1">
      <alignment/>
    </xf>
    <xf numFmtId="0" fontId="26" fillId="0" borderId="41" xfId="0" applyFont="1" applyBorder="1" applyAlignment="1">
      <alignment/>
    </xf>
    <xf numFmtId="0" fontId="26" fillId="19" borderId="41" xfId="0" applyFont="1" applyFill="1" applyBorder="1" applyAlignment="1">
      <alignment/>
    </xf>
    <xf numFmtId="0" fontId="24" fillId="19" borderId="0" xfId="0" applyFont="1" applyFill="1" applyBorder="1" applyAlignment="1">
      <alignment/>
    </xf>
    <xf numFmtId="0" fontId="0" fillId="19" borderId="41" xfId="0" applyFill="1" applyBorder="1" applyAlignment="1">
      <alignment/>
    </xf>
    <xf numFmtId="0" fontId="24" fillId="19" borderId="41" xfId="0" applyFont="1" applyFill="1" applyBorder="1" applyAlignment="1">
      <alignment/>
    </xf>
    <xf numFmtId="169" fontId="25" fillId="19" borderId="22" xfId="0" applyNumberFormat="1" applyFont="1" applyFill="1" applyBorder="1" applyAlignment="1" applyProtection="1">
      <alignment horizontal="left" vertical="center" wrapText="1" indent="1"/>
      <protection/>
    </xf>
    <xf numFmtId="169" fontId="25" fillId="19" borderId="19" xfId="0" applyNumberFormat="1" applyFont="1" applyFill="1" applyBorder="1" applyAlignment="1" applyProtection="1">
      <alignment horizontal="left" vertical="center" wrapText="1" indent="1"/>
      <protection/>
    </xf>
    <xf numFmtId="169" fontId="25" fillId="19" borderId="20" xfId="0" applyNumberFormat="1" applyFont="1" applyFill="1" applyBorder="1" applyAlignment="1" applyProtection="1">
      <alignment horizontal="right" vertical="center" wrapText="1" indent="1"/>
      <protection/>
    </xf>
    <xf numFmtId="169" fontId="25" fillId="19" borderId="21" xfId="0" applyNumberFormat="1" applyFont="1" applyFill="1" applyBorder="1" applyAlignment="1" applyProtection="1">
      <alignment horizontal="right" vertical="center" wrapText="1" indent="1"/>
      <protection/>
    </xf>
    <xf numFmtId="169" fontId="25" fillId="19" borderId="36" xfId="0" applyNumberFormat="1" applyFont="1" applyFill="1" applyBorder="1" applyAlignment="1" applyProtection="1">
      <alignment horizontal="right" vertical="center" wrapText="1" indent="1"/>
      <protection/>
    </xf>
    <xf numFmtId="0" fontId="42" fillId="0" borderId="0" xfId="0" applyFont="1" applyAlignment="1">
      <alignment/>
    </xf>
    <xf numFmtId="0" fontId="44" fillId="0" borderId="37" xfId="55" applyFont="1" applyFill="1" applyBorder="1" applyAlignment="1">
      <alignment horizontal="right"/>
      <protection/>
    </xf>
    <xf numFmtId="0" fontId="45" fillId="0" borderId="10" xfId="55" applyFont="1" applyBorder="1" applyAlignment="1">
      <alignment/>
      <protection/>
    </xf>
    <xf numFmtId="0" fontId="45" fillId="0" borderId="10" xfId="0" applyFont="1" applyBorder="1" applyAlignment="1">
      <alignment/>
    </xf>
    <xf numFmtId="166" fontId="44" fillId="18" borderId="18" xfId="55" applyNumberFormat="1" applyFont="1" applyFill="1" applyBorder="1" applyAlignment="1">
      <alignment horizontal="center" vertical="center" wrapText="1"/>
      <protection/>
    </xf>
    <xf numFmtId="0" fontId="44" fillId="18" borderId="10" xfId="55" applyFont="1" applyFill="1" applyBorder="1" applyAlignment="1">
      <alignment horizontal="center" vertical="center"/>
      <protection/>
    </xf>
    <xf numFmtId="0" fontId="44" fillId="18" borderId="10" xfId="55" applyFont="1" applyFill="1" applyBorder="1" applyAlignment="1">
      <alignment vertical="center" wrapText="1"/>
      <protection/>
    </xf>
    <xf numFmtId="0" fontId="35" fillId="18" borderId="10" xfId="0" applyFont="1" applyFill="1" applyBorder="1" applyAlignment="1">
      <alignment wrapText="1"/>
    </xf>
    <xf numFmtId="1" fontId="46" fillId="0" borderId="18" xfId="55" applyNumberFormat="1" applyFont="1" applyFill="1" applyBorder="1" applyAlignment="1">
      <alignment horizontal="center" vertical="center"/>
      <protection/>
    </xf>
    <xf numFmtId="0" fontId="46" fillId="0" borderId="10" xfId="55" applyFont="1" applyFill="1" applyBorder="1" applyAlignment="1">
      <alignment horizontal="center" vertical="center"/>
      <protection/>
    </xf>
    <xf numFmtId="0" fontId="46" fillId="0" borderId="10" xfId="55" applyFont="1" applyFill="1" applyBorder="1" applyAlignment="1">
      <alignment vertical="center"/>
      <protection/>
    </xf>
    <xf numFmtId="0" fontId="46" fillId="0" borderId="18" xfId="55" applyFont="1" applyFill="1" applyBorder="1" applyAlignment="1" quotePrefix="1">
      <alignment horizontal="center" vertical="center"/>
      <protection/>
    </xf>
    <xf numFmtId="0" fontId="46" fillId="0" borderId="10" xfId="55" applyFont="1" applyFill="1" applyBorder="1" applyAlignment="1">
      <alignment vertical="center" wrapText="1"/>
      <protection/>
    </xf>
    <xf numFmtId="0" fontId="46" fillId="0" borderId="10" xfId="55" applyFont="1" applyFill="1" applyBorder="1" applyAlignment="1">
      <alignment horizontal="left" vertical="center" wrapText="1"/>
      <protection/>
    </xf>
    <xf numFmtId="0" fontId="44" fillId="18" borderId="18" xfId="55" applyFont="1" applyFill="1" applyBorder="1" applyAlignment="1" quotePrefix="1">
      <alignment horizontal="center" vertical="center"/>
      <protection/>
    </xf>
    <xf numFmtId="0" fontId="44" fillId="18" borderId="10" xfId="55" applyFont="1" applyFill="1" applyBorder="1" applyAlignment="1">
      <alignment horizontal="left" vertical="center" wrapText="1"/>
      <protection/>
    </xf>
    <xf numFmtId="0" fontId="44" fillId="18" borderId="10" xfId="55" applyFont="1" applyFill="1" applyBorder="1" applyAlignment="1">
      <alignment vertical="center"/>
      <protection/>
    </xf>
    <xf numFmtId="0" fontId="45" fillId="18" borderId="10" xfId="0" applyFont="1" applyFill="1" applyBorder="1" applyAlignment="1">
      <alignment/>
    </xf>
    <xf numFmtId="0" fontId="45" fillId="0" borderId="10" xfId="55" applyFont="1" applyFill="1" applyBorder="1" applyAlignment="1">
      <alignment horizontal="left" vertical="center" wrapText="1"/>
      <protection/>
    </xf>
    <xf numFmtId="0" fontId="35" fillId="18" borderId="10" xfId="55" applyFont="1" applyFill="1" applyBorder="1" applyAlignment="1">
      <alignment horizontal="left" vertical="center" wrapText="1"/>
      <protection/>
    </xf>
    <xf numFmtId="0" fontId="35" fillId="18" borderId="10" xfId="0" applyFont="1" applyFill="1" applyBorder="1" applyAlignment="1">
      <alignment/>
    </xf>
    <xf numFmtId="0" fontId="45" fillId="20" borderId="0" xfId="0" applyFont="1" applyFill="1" applyAlignment="1">
      <alignment/>
    </xf>
    <xf numFmtId="0" fontId="45" fillId="0" borderId="0" xfId="0" applyFont="1" applyAlignment="1">
      <alignment/>
    </xf>
    <xf numFmtId="166" fontId="44" fillId="18" borderId="10" xfId="55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19" borderId="10" xfId="0" applyFont="1" applyFill="1" applyBorder="1" applyAlignment="1">
      <alignment/>
    </xf>
    <xf numFmtId="0" fontId="42" fillId="0" borderId="11" xfId="0" applyFont="1" applyBorder="1" applyAlignment="1">
      <alignment horizontal="center"/>
    </xf>
    <xf numFmtId="0" fontId="45" fillId="19" borderId="10" xfId="0" applyFont="1" applyFill="1" applyBorder="1" applyAlignment="1">
      <alignment/>
    </xf>
    <xf numFmtId="0" fontId="44" fillId="19" borderId="10" xfId="0" applyFont="1" applyFill="1" applyBorder="1" applyAlignment="1">
      <alignment horizontal="left" vertical="center" wrapText="1"/>
    </xf>
    <xf numFmtId="0" fontId="45" fillId="19" borderId="10" xfId="0" applyFont="1" applyFill="1" applyBorder="1" applyAlignment="1">
      <alignment horizontal="left" vertical="center" wrapText="1"/>
    </xf>
    <xf numFmtId="0" fontId="46" fillId="19" borderId="10" xfId="0" applyFont="1" applyFill="1" applyBorder="1" applyAlignment="1">
      <alignment horizontal="left" vertical="center" wrapText="1"/>
    </xf>
    <xf numFmtId="0" fontId="35" fillId="19" borderId="10" xfId="0" applyFont="1" applyFill="1" applyBorder="1" applyAlignment="1">
      <alignment horizontal="left" vertical="center"/>
    </xf>
    <xf numFmtId="0" fontId="45" fillId="20" borderId="10" xfId="0" applyFont="1" applyFill="1" applyBorder="1" applyAlignment="1">
      <alignment/>
    </xf>
    <xf numFmtId="0" fontId="35" fillId="20" borderId="10" xfId="0" applyFont="1" applyFill="1" applyBorder="1" applyAlignment="1">
      <alignment horizontal="left" vertical="center" wrapText="1"/>
    </xf>
    <xf numFmtId="0" fontId="44" fillId="20" borderId="10" xfId="0" applyFont="1" applyFill="1" applyBorder="1" applyAlignment="1">
      <alignment horizontal="left" vertical="center" wrapText="1"/>
    </xf>
    <xf numFmtId="0" fontId="44" fillId="19" borderId="18" xfId="55" applyFont="1" applyFill="1" applyBorder="1" applyAlignment="1" quotePrefix="1">
      <alignment horizontal="center" vertical="center"/>
      <protection/>
    </xf>
    <xf numFmtId="0" fontId="35" fillId="19" borderId="10" xfId="55" applyFont="1" applyFill="1" applyBorder="1" applyAlignment="1">
      <alignment horizontal="left" vertical="center" wrapText="1"/>
      <protection/>
    </xf>
    <xf numFmtId="0" fontId="44" fillId="19" borderId="10" xfId="55" applyFont="1" applyFill="1" applyBorder="1" applyAlignment="1">
      <alignment vertical="center"/>
      <protection/>
    </xf>
    <xf numFmtId="0" fontId="45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0" fontId="44" fillId="18" borderId="10" xfId="55" applyFont="1" applyFill="1" applyBorder="1" applyAlignment="1">
      <alignment horizontal="center" vertical="center" wrapText="1"/>
      <protection/>
    </xf>
    <xf numFmtId="0" fontId="35" fillId="18" borderId="10" xfId="0" applyFont="1" applyFill="1" applyBorder="1" applyAlignment="1">
      <alignment horizontal="center" wrapText="1"/>
    </xf>
    <xf numFmtId="0" fontId="35" fillId="18" borderId="10" xfId="0" applyFont="1" applyFill="1" applyBorder="1" applyAlignment="1">
      <alignment horizontal="center"/>
    </xf>
    <xf numFmtId="1" fontId="46" fillId="0" borderId="10" xfId="55" applyNumberFormat="1" applyFont="1" applyFill="1" applyBorder="1" applyAlignment="1">
      <alignment horizontal="center" vertical="center"/>
      <protection/>
    </xf>
    <xf numFmtId="166" fontId="46" fillId="0" borderId="10" xfId="55" applyNumberFormat="1" applyFont="1" applyFill="1" applyBorder="1" applyAlignment="1" quotePrefix="1">
      <alignment horizontal="center" vertical="center"/>
      <protection/>
    </xf>
    <xf numFmtId="0" fontId="46" fillId="0" borderId="10" xfId="55" applyNumberFormat="1" applyFont="1" applyFill="1" applyBorder="1" applyAlignment="1">
      <alignment vertical="center"/>
      <protection/>
    </xf>
    <xf numFmtId="167" fontId="46" fillId="0" borderId="10" xfId="55" applyNumberFormat="1" applyFont="1" applyFill="1" applyBorder="1" applyAlignment="1">
      <alignment vertical="center"/>
      <protection/>
    </xf>
    <xf numFmtId="166" fontId="44" fillId="18" borderId="10" xfId="55" applyNumberFormat="1" applyFont="1" applyFill="1" applyBorder="1" applyAlignment="1" quotePrefix="1">
      <alignment horizontal="center" vertical="center"/>
      <protection/>
    </xf>
    <xf numFmtId="167" fontId="44" fillId="18" borderId="10" xfId="55" applyNumberFormat="1" applyFont="1" applyFill="1" applyBorder="1" applyAlignment="1">
      <alignment vertical="center"/>
      <protection/>
    </xf>
    <xf numFmtId="0" fontId="46" fillId="0" borderId="10" xfId="55" applyFont="1" applyFill="1" applyBorder="1" applyAlignment="1">
      <alignment horizontal="left" vertical="center"/>
      <protection/>
    </xf>
    <xf numFmtId="166" fontId="44" fillId="19" borderId="10" xfId="55" applyNumberFormat="1" applyFont="1" applyFill="1" applyBorder="1" applyAlignment="1" quotePrefix="1">
      <alignment horizontal="center" vertical="center"/>
      <protection/>
    </xf>
    <xf numFmtId="0" fontId="44" fillId="19" borderId="10" xfId="55" applyFont="1" applyFill="1" applyBorder="1" applyAlignment="1">
      <alignment vertical="center" wrapText="1"/>
      <protection/>
    </xf>
    <xf numFmtId="167" fontId="44" fillId="19" borderId="10" xfId="55" applyNumberFormat="1" applyFont="1" applyFill="1" applyBorder="1" applyAlignment="1">
      <alignment vertical="center"/>
      <protection/>
    </xf>
    <xf numFmtId="0" fontId="44" fillId="19" borderId="10" xfId="55" applyFont="1" applyFill="1" applyBorder="1" applyAlignment="1">
      <alignment horizontal="left" vertical="center" wrapText="1"/>
      <protection/>
    </xf>
    <xf numFmtId="0" fontId="46" fillId="16" borderId="10" xfId="55" applyFont="1" applyFill="1" applyBorder="1" applyAlignment="1">
      <alignment horizontal="left" vertical="center" wrapText="1"/>
      <protection/>
    </xf>
    <xf numFmtId="0" fontId="45" fillId="16" borderId="10" xfId="55" applyFont="1" applyFill="1" applyBorder="1" applyAlignment="1">
      <alignment horizontal="left" vertical="center" wrapText="1"/>
      <protection/>
    </xf>
    <xf numFmtId="0" fontId="45" fillId="0" borderId="10" xfId="55" applyFont="1" applyFill="1" applyBorder="1" applyAlignment="1">
      <alignment vertical="center" wrapText="1"/>
      <protection/>
    </xf>
    <xf numFmtId="0" fontId="35" fillId="19" borderId="10" xfId="55" applyFont="1" applyFill="1" applyBorder="1" applyAlignment="1">
      <alignment vertical="center" wrapText="1"/>
      <protection/>
    </xf>
    <xf numFmtId="0" fontId="45" fillId="19" borderId="0" xfId="0" applyFont="1" applyFill="1" applyAlignment="1">
      <alignment/>
    </xf>
    <xf numFmtId="0" fontId="45" fillId="0" borderId="10" xfId="55" applyFont="1" applyFill="1" applyBorder="1" applyAlignment="1">
      <alignment vertical="center"/>
      <protection/>
    </xf>
    <xf numFmtId="168" fontId="46" fillId="0" borderId="10" xfId="55" applyNumberFormat="1" applyFont="1" applyFill="1" applyBorder="1" applyAlignment="1">
      <alignment horizontal="left" vertical="center"/>
      <protection/>
    </xf>
    <xf numFmtId="0" fontId="44" fillId="19" borderId="10" xfId="55" applyFont="1" applyFill="1" applyBorder="1" applyAlignment="1">
      <alignment horizontal="left" vertical="center"/>
      <protection/>
    </xf>
    <xf numFmtId="166" fontId="44" fillId="20" borderId="0" xfId="55" applyNumberFormat="1" applyFont="1" applyFill="1" applyBorder="1" applyAlignment="1" quotePrefix="1">
      <alignment horizontal="center" vertical="center"/>
      <protection/>
    </xf>
    <xf numFmtId="0" fontId="44" fillId="20" borderId="16" xfId="55" applyFont="1" applyFill="1" applyBorder="1" applyAlignment="1">
      <alignment horizontal="left" vertical="center"/>
      <protection/>
    </xf>
    <xf numFmtId="167" fontId="44" fillId="20" borderId="0" xfId="55" applyNumberFormat="1" applyFont="1" applyFill="1" applyBorder="1" applyAlignment="1">
      <alignment vertical="center"/>
      <protection/>
    </xf>
    <xf numFmtId="0" fontId="45" fillId="20" borderId="0" xfId="0" applyFont="1" applyFill="1" applyBorder="1" applyAlignment="1">
      <alignment/>
    </xf>
    <xf numFmtId="0" fontId="44" fillId="20" borderId="17" xfId="55" applyFont="1" applyFill="1" applyBorder="1" applyAlignment="1">
      <alignment horizontal="left" vertical="center"/>
      <protection/>
    </xf>
    <xf numFmtId="0" fontId="46" fillId="0" borderId="12" xfId="0" applyFont="1" applyFill="1" applyBorder="1" applyAlignment="1">
      <alignment horizontal="center" vertical="center"/>
    </xf>
    <xf numFmtId="0" fontId="35" fillId="19" borderId="10" xfId="0" applyFont="1" applyFill="1" applyBorder="1" applyAlignment="1">
      <alignment horizontal="left" vertical="center" wrapText="1"/>
    </xf>
    <xf numFmtId="0" fontId="35" fillId="19" borderId="0" xfId="0" applyFont="1" applyFill="1" applyAlignment="1">
      <alignment/>
    </xf>
    <xf numFmtId="169" fontId="41" fillId="0" borderId="0" xfId="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25" fillId="0" borderId="16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/>
      <protection/>
    </xf>
    <xf numFmtId="0" fontId="28" fillId="0" borderId="20" xfId="54" applyFont="1" applyFill="1" applyBorder="1" applyAlignment="1">
      <alignment horizontal="center" vertical="center"/>
      <protection/>
    </xf>
    <xf numFmtId="0" fontId="28" fillId="0" borderId="21" xfId="54" applyFont="1" applyFill="1" applyBorder="1" applyAlignment="1">
      <alignment horizontal="center" vertical="center"/>
      <protection/>
    </xf>
    <xf numFmtId="0" fontId="28" fillId="0" borderId="24" xfId="54" applyFont="1" applyFill="1" applyBorder="1" applyAlignment="1">
      <alignment horizontal="center" vertical="center"/>
      <protection/>
    </xf>
    <xf numFmtId="0" fontId="28" fillId="0" borderId="25" xfId="54" applyFont="1" applyFill="1" applyBorder="1" applyProtection="1">
      <alignment/>
      <protection locked="0"/>
    </xf>
    <xf numFmtId="170" fontId="28" fillId="0" borderId="25" xfId="40" applyNumberFormat="1" applyFont="1" applyFill="1" applyBorder="1" applyAlignment="1" applyProtection="1">
      <alignment/>
      <protection locked="0"/>
    </xf>
    <xf numFmtId="170" fontId="28" fillId="0" borderId="26" xfId="40" applyNumberFormat="1" applyFont="1" applyFill="1" applyBorder="1" applyAlignment="1">
      <alignment/>
    </xf>
    <xf numFmtId="0" fontId="28" fillId="0" borderId="28" xfId="54" applyFont="1" applyFill="1" applyBorder="1" applyAlignment="1">
      <alignment horizontal="center" vertical="center"/>
      <protection/>
    </xf>
    <xf numFmtId="0" fontId="28" fillId="0" borderId="10" xfId="54" applyFont="1" applyFill="1" applyBorder="1" applyProtection="1">
      <alignment/>
      <protection locked="0"/>
    </xf>
    <xf numFmtId="170" fontId="28" fillId="0" borderId="10" xfId="40" applyNumberFormat="1" applyFont="1" applyFill="1" applyBorder="1" applyAlignment="1" applyProtection="1">
      <alignment/>
      <protection locked="0"/>
    </xf>
    <xf numFmtId="170" fontId="28" fillId="0" borderId="29" xfId="40" applyNumberFormat="1" applyFont="1" applyFill="1" applyBorder="1" applyAlignment="1">
      <alignment/>
    </xf>
    <xf numFmtId="0" fontId="28" fillId="0" borderId="31" xfId="54" applyFont="1" applyFill="1" applyBorder="1" applyAlignment="1">
      <alignment horizontal="center" vertical="center"/>
      <protection/>
    </xf>
    <xf numFmtId="0" fontId="28" fillId="0" borderId="16" xfId="54" applyFont="1" applyFill="1" applyBorder="1" applyProtection="1">
      <alignment/>
      <protection locked="0"/>
    </xf>
    <xf numFmtId="170" fontId="28" fillId="0" borderId="16" xfId="40" applyNumberFormat="1" applyFont="1" applyFill="1" applyBorder="1" applyAlignment="1" applyProtection="1">
      <alignment/>
      <protection locked="0"/>
    </xf>
    <xf numFmtId="0" fontId="25" fillId="0" borderId="19" xfId="54" applyFont="1" applyFill="1" applyBorder="1" applyAlignment="1">
      <alignment horizontal="center" vertical="center"/>
      <protection/>
    </xf>
    <xf numFmtId="0" fontId="25" fillId="0" borderId="20" xfId="54" applyFont="1" applyFill="1" applyBorder="1">
      <alignment/>
      <protection/>
    </xf>
    <xf numFmtId="170" fontId="25" fillId="0" borderId="20" xfId="54" applyNumberFormat="1" applyFont="1" applyFill="1" applyBorder="1">
      <alignment/>
      <protection/>
    </xf>
    <xf numFmtId="170" fontId="25" fillId="0" borderId="21" xfId="54" applyNumberFormat="1" applyFont="1" applyFill="1" applyBorder="1">
      <alignment/>
      <protection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169" fontId="26" fillId="0" borderId="34" xfId="0" applyNumberFormat="1" applyFont="1" applyFill="1" applyBorder="1" applyAlignment="1" applyProtection="1">
      <alignment horizontal="left" vertical="center" wrapText="1"/>
      <protection locked="0"/>
    </xf>
    <xf numFmtId="169" fontId="25" fillId="0" borderId="28" xfId="0" applyNumberFormat="1" applyFont="1" applyFill="1" applyBorder="1" applyAlignment="1" applyProtection="1">
      <alignment horizontal="left" vertical="center" wrapText="1"/>
      <protection locked="0"/>
    </xf>
    <xf numFmtId="169" fontId="45" fillId="0" borderId="34" xfId="0" applyNumberFormat="1" applyFont="1" applyFill="1" applyBorder="1" applyAlignment="1" applyProtection="1">
      <alignment horizontal="left" vertical="center" wrapText="1"/>
      <protection locked="0"/>
    </xf>
    <xf numFmtId="169" fontId="25" fillId="0" borderId="19" xfId="0" applyNumberFormat="1" applyFont="1" applyFill="1" applyBorder="1" applyAlignment="1" applyProtection="1">
      <alignment horizontal="left" vertical="center" wrapText="1"/>
      <protection/>
    </xf>
    <xf numFmtId="169" fontId="25" fillId="0" borderId="20" xfId="0" applyNumberFormat="1" applyFont="1" applyFill="1" applyBorder="1" applyAlignment="1" applyProtection="1">
      <alignment vertical="center" wrapText="1"/>
      <protection/>
    </xf>
    <xf numFmtId="169" fontId="25" fillId="0" borderId="21" xfId="0" applyNumberFormat="1" applyFont="1" applyFill="1" applyBorder="1" applyAlignment="1" applyProtection="1">
      <alignment vertical="center" wrapText="1"/>
      <protection/>
    </xf>
    <xf numFmtId="169" fontId="28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3" fontId="45" fillId="0" borderId="10" xfId="0" applyNumberFormat="1" applyFont="1" applyBorder="1" applyAlignment="1">
      <alignment/>
    </xf>
    <xf numFmtId="3" fontId="35" fillId="18" borderId="10" xfId="0" applyNumberFormat="1" applyFont="1" applyFill="1" applyBorder="1" applyAlignment="1">
      <alignment/>
    </xf>
    <xf numFmtId="3" fontId="45" fillId="19" borderId="10" xfId="0" applyNumberFormat="1" applyFont="1" applyFill="1" applyBorder="1" applyAlignment="1">
      <alignment/>
    </xf>
    <xf numFmtId="3" fontId="45" fillId="18" borderId="10" xfId="0" applyNumberFormat="1" applyFont="1" applyFill="1" applyBorder="1" applyAlignment="1">
      <alignment/>
    </xf>
    <xf numFmtId="3" fontId="45" fillId="19" borderId="0" xfId="0" applyNumberFormat="1" applyFont="1" applyFill="1" applyAlignment="1">
      <alignment/>
    </xf>
    <xf numFmtId="3" fontId="35" fillId="19" borderId="10" xfId="0" applyNumberFormat="1" applyFont="1" applyFill="1" applyBorder="1" applyAlignment="1">
      <alignment/>
    </xf>
    <xf numFmtId="3" fontId="46" fillId="0" borderId="10" xfId="55" applyNumberFormat="1" applyFont="1" applyFill="1" applyBorder="1" applyAlignment="1">
      <alignment vertical="center"/>
      <protection/>
    </xf>
    <xf numFmtId="3" fontId="44" fillId="18" borderId="10" xfId="55" applyNumberFormat="1" applyFont="1" applyFill="1" applyBorder="1" applyAlignment="1">
      <alignment vertical="center"/>
      <protection/>
    </xf>
    <xf numFmtId="3" fontId="44" fillId="19" borderId="10" xfId="55" applyNumberFormat="1" applyFont="1" applyFill="1" applyBorder="1" applyAlignment="1">
      <alignment vertical="center"/>
      <protection/>
    </xf>
    <xf numFmtId="3" fontId="0" fillId="0" borderId="10" xfId="0" applyNumberFormat="1" applyBorder="1" applyAlignment="1">
      <alignment/>
    </xf>
    <xf numFmtId="3" fontId="20" fillId="18" borderId="10" xfId="0" applyNumberFormat="1" applyFont="1" applyFill="1" applyBorder="1" applyAlignment="1">
      <alignment/>
    </xf>
    <xf numFmtId="3" fontId="0" fillId="18" borderId="10" xfId="0" applyNumberFormat="1" applyFill="1" applyBorder="1" applyAlignment="1">
      <alignment/>
    </xf>
    <xf numFmtId="3" fontId="0" fillId="20" borderId="10" xfId="0" applyNumberFormat="1" applyFill="1" applyBorder="1" applyAlignment="1">
      <alignment/>
    </xf>
    <xf numFmtId="3" fontId="0" fillId="19" borderId="10" xfId="0" applyNumberFormat="1" applyFill="1" applyBorder="1" applyAlignment="1">
      <alignment/>
    </xf>
    <xf numFmtId="3" fontId="0" fillId="19" borderId="0" xfId="0" applyNumberFormat="1" applyFill="1" applyAlignment="1">
      <alignment/>
    </xf>
    <xf numFmtId="3" fontId="24" fillId="19" borderId="10" xfId="0" applyNumberFormat="1" applyFont="1" applyFill="1" applyBorder="1" applyAlignment="1">
      <alignment/>
    </xf>
    <xf numFmtId="3" fontId="26" fillId="18" borderId="10" xfId="0" applyNumberFormat="1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3" fontId="26" fillId="19" borderId="10" xfId="0" applyNumberFormat="1" applyFont="1" applyFill="1" applyBorder="1" applyAlignment="1">
      <alignment/>
    </xf>
    <xf numFmtId="3" fontId="20" fillId="20" borderId="10" xfId="0" applyNumberFormat="1" applyFont="1" applyFill="1" applyBorder="1" applyAlignment="1">
      <alignment/>
    </xf>
    <xf numFmtId="3" fontId="20" fillId="19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 horizontal="left" vertical="center" wrapText="1"/>
    </xf>
    <xf numFmtId="3" fontId="44" fillId="20" borderId="10" xfId="0" applyNumberFormat="1" applyFont="1" applyFill="1" applyBorder="1" applyAlignment="1">
      <alignment horizontal="left" vertical="center" wrapText="1"/>
    </xf>
    <xf numFmtId="3" fontId="45" fillId="2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 horizontal="left" vertical="center" wrapText="1"/>
    </xf>
    <xf numFmtId="3" fontId="44" fillId="19" borderId="10" xfId="0" applyNumberFormat="1" applyFont="1" applyFill="1" applyBorder="1" applyAlignment="1">
      <alignment horizontal="left" vertical="center" wrapText="1"/>
    </xf>
    <xf numFmtId="3" fontId="46" fillId="19" borderId="10" xfId="0" applyNumberFormat="1" applyFont="1" applyFill="1" applyBorder="1" applyAlignment="1">
      <alignment horizontal="left" vertical="center" wrapText="1"/>
    </xf>
    <xf numFmtId="3" fontId="46" fillId="0" borderId="10" xfId="55" applyNumberFormat="1" applyFont="1" applyFill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3" fontId="44" fillId="19" borderId="0" xfId="55" applyNumberFormat="1" applyFont="1" applyFill="1" applyBorder="1" applyAlignment="1">
      <alignment vertical="center"/>
      <protection/>
    </xf>
    <xf numFmtId="3" fontId="35" fillId="19" borderId="0" xfId="0" applyNumberFormat="1" applyFont="1" applyFill="1" applyAlignment="1">
      <alignment/>
    </xf>
    <xf numFmtId="3" fontId="45" fillId="0" borderId="0" xfId="0" applyNumberFormat="1" applyFont="1" applyAlignment="1">
      <alignment/>
    </xf>
    <xf numFmtId="3" fontId="46" fillId="0" borderId="10" xfId="0" applyNumberFormat="1" applyFont="1" applyFill="1" applyBorder="1" applyAlignment="1">
      <alignment wrapText="1"/>
    </xf>
    <xf numFmtId="3" fontId="44" fillId="19" borderId="10" xfId="0" applyNumberFormat="1" applyFont="1" applyFill="1" applyBorder="1" applyAlignment="1">
      <alignment wrapText="1"/>
    </xf>
    <xf numFmtId="3" fontId="24" fillId="18" borderId="10" xfId="0" applyNumberFormat="1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3" fontId="26" fillId="19" borderId="0" xfId="0" applyNumberFormat="1" applyFont="1" applyFill="1" applyBorder="1" applyAlignment="1">
      <alignment/>
    </xf>
    <xf numFmtId="3" fontId="26" fillId="19" borderId="41" xfId="0" applyNumberFormat="1" applyFont="1" applyFill="1" applyBorder="1" applyAlignment="1">
      <alignment/>
    </xf>
    <xf numFmtId="3" fontId="20" fillId="19" borderId="42" xfId="0" applyNumberFormat="1" applyFont="1" applyFill="1" applyBorder="1" applyAlignment="1">
      <alignment/>
    </xf>
    <xf numFmtId="3" fontId="24" fillId="19" borderId="0" xfId="0" applyNumberFormat="1" applyFont="1" applyFill="1" applyAlignment="1">
      <alignment/>
    </xf>
    <xf numFmtId="3" fontId="24" fillId="19" borderId="0" xfId="0" applyNumberFormat="1" applyFont="1" applyFill="1" applyBorder="1" applyAlignment="1">
      <alignment/>
    </xf>
    <xf numFmtId="3" fontId="24" fillId="19" borderId="41" xfId="0" applyNumberFormat="1" applyFont="1" applyFill="1" applyBorder="1" applyAlignment="1">
      <alignment/>
    </xf>
    <xf numFmtId="3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20" xfId="0" applyNumberFormat="1" applyFont="1" applyFill="1" applyBorder="1" applyAlignment="1" applyProtection="1">
      <alignment vertical="center" wrapText="1"/>
      <protection/>
    </xf>
    <xf numFmtId="3" fontId="28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9" fillId="0" borderId="10" xfId="0" applyNumberFormat="1" applyFont="1" applyFill="1" applyBorder="1" applyAlignment="1" applyProtection="1">
      <alignment horizontal="right" vertical="center" wrapText="1"/>
      <protection locked="0"/>
    </xf>
    <xf numFmtId="169" fontId="40" fillId="0" borderId="10" xfId="0" applyNumberFormat="1" applyFont="1" applyFill="1" applyBorder="1" applyAlignment="1" applyProtection="1">
      <alignment wrapText="1"/>
      <protection locked="0"/>
    </xf>
    <xf numFmtId="3" fontId="40" fillId="0" borderId="10" xfId="0" applyNumberFormat="1" applyFont="1" applyFill="1" applyBorder="1" applyAlignment="1" applyProtection="1">
      <alignment horizontal="right"/>
      <protection locked="0"/>
    </xf>
    <xf numFmtId="3" fontId="40" fillId="0" borderId="10" xfId="0" applyNumberFormat="1" applyFont="1" applyFill="1" applyBorder="1" applyAlignment="1" applyProtection="1">
      <alignment horizontal="right" wrapText="1"/>
      <protection locked="0"/>
    </xf>
    <xf numFmtId="3" fontId="40" fillId="0" borderId="16" xfId="0" applyNumberFormat="1" applyFont="1" applyFill="1" applyBorder="1" applyAlignment="1" applyProtection="1">
      <alignment horizontal="right" wrapText="1"/>
      <protection locked="0"/>
    </xf>
    <xf numFmtId="3" fontId="37" fillId="0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41" fillId="0" borderId="0" xfId="0" applyNumberFormat="1" applyFont="1" applyFill="1" applyAlignment="1" applyProtection="1">
      <alignment horizontal="center" vertical="center" wrapText="1"/>
      <protection/>
    </xf>
    <xf numFmtId="169" fontId="25" fillId="0" borderId="43" xfId="0" applyNumberFormat="1" applyFont="1" applyFill="1" applyBorder="1" applyAlignment="1" applyProtection="1">
      <alignment horizontal="center" vertical="center" wrapText="1"/>
      <protection/>
    </xf>
    <xf numFmtId="169" fontId="25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9" fontId="30" fillId="0" borderId="0" xfId="0" applyNumberFormat="1" applyFont="1" applyFill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169" fontId="41" fillId="0" borderId="0" xfId="54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right"/>
      <protection/>
    </xf>
    <xf numFmtId="0" fontId="34" fillId="0" borderId="0" xfId="0" applyFont="1" applyFill="1" applyBorder="1" applyAlignment="1" applyProtection="1">
      <alignment horizontal="right"/>
      <protection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31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5" fillId="0" borderId="16" xfId="54" applyFont="1" applyFill="1" applyBorder="1" applyAlignment="1">
      <alignment horizontal="center" vertical="center" wrapText="1"/>
      <protection/>
    </xf>
    <xf numFmtId="0" fontId="25" fillId="0" borderId="47" xfId="54" applyFont="1" applyFill="1" applyBorder="1" applyAlignment="1">
      <alignment horizontal="center" vertical="center" wrapText="1"/>
      <protection/>
    </xf>
    <xf numFmtId="0" fontId="25" fillId="0" borderId="32" xfId="54" applyFont="1" applyFill="1" applyBorder="1" applyAlignment="1">
      <alignment horizontal="center" vertical="center" wrapText="1"/>
      <protection/>
    </xf>
    <xf numFmtId="169" fontId="41" fillId="0" borderId="0" xfId="0" applyNumberFormat="1" applyFont="1" applyFill="1" applyAlignment="1">
      <alignment horizontal="center" vertical="center" wrapText="1"/>
    </xf>
    <xf numFmtId="0" fontId="26" fillId="0" borderId="18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70" zoomScaleSheetLayoutView="70" zoomScalePageLayoutView="0" workbookViewId="0" topLeftCell="A10">
      <selection activeCell="E13" sqref="E13"/>
    </sheetView>
  </sheetViews>
  <sheetFormatPr defaultColWidth="9.140625" defaultRowHeight="12.75"/>
  <cols>
    <col min="2" max="2" width="44.8515625" style="0" customWidth="1"/>
    <col min="3" max="3" width="29.00390625" style="0" customWidth="1"/>
    <col min="4" max="4" width="48.140625" style="0" customWidth="1"/>
    <col min="5" max="5" width="38.140625" style="0" customWidth="1"/>
  </cols>
  <sheetData>
    <row r="1" spans="4:5" ht="12.75">
      <c r="D1" s="347" t="s">
        <v>641</v>
      </c>
      <c r="E1" s="348"/>
    </row>
    <row r="3" spans="1:5" ht="73.5" customHeight="1">
      <c r="A3" s="349" t="s">
        <v>642</v>
      </c>
      <c r="B3" s="349"/>
      <c r="C3" s="349"/>
      <c r="D3" s="349"/>
      <c r="E3" s="349"/>
    </row>
    <row r="4" spans="1:5" ht="16.5" thickBot="1">
      <c r="A4" s="68" t="s">
        <v>577</v>
      </c>
      <c r="B4" s="69"/>
      <c r="C4" s="68"/>
      <c r="D4" s="68"/>
      <c r="E4" s="70" t="s">
        <v>634</v>
      </c>
    </row>
    <row r="5" spans="1:5" ht="16.5" thickBot="1">
      <c r="A5" s="350" t="s">
        <v>223</v>
      </c>
      <c r="B5" s="71" t="s">
        <v>544</v>
      </c>
      <c r="C5" s="72"/>
      <c r="D5" s="71" t="s">
        <v>545</v>
      </c>
      <c r="E5" s="73"/>
    </row>
    <row r="6" spans="1:5" ht="32.25" thickBot="1">
      <c r="A6" s="351"/>
      <c r="B6" s="74" t="s">
        <v>546</v>
      </c>
      <c r="C6" s="75" t="s">
        <v>643</v>
      </c>
      <c r="D6" s="74" t="s">
        <v>546</v>
      </c>
      <c r="E6" s="76" t="s">
        <v>644</v>
      </c>
    </row>
    <row r="7" spans="1:5" ht="16.5" thickBot="1">
      <c r="A7" s="77">
        <v>1</v>
      </c>
      <c r="B7" s="78">
        <v>2</v>
      </c>
      <c r="C7" s="79" t="s">
        <v>188</v>
      </c>
      <c r="D7" s="78" t="s">
        <v>389</v>
      </c>
      <c r="E7" s="80" t="s">
        <v>450</v>
      </c>
    </row>
    <row r="8" spans="1:5" ht="19.5" customHeight="1">
      <c r="A8" s="81" t="s">
        <v>186</v>
      </c>
      <c r="B8" s="82" t="s">
        <v>547</v>
      </c>
      <c r="C8" s="83">
        <v>168972343</v>
      </c>
      <c r="D8" s="82" t="s">
        <v>548</v>
      </c>
      <c r="E8" s="84">
        <v>169713150</v>
      </c>
    </row>
    <row r="9" spans="1:5" ht="45" customHeight="1">
      <c r="A9" s="85" t="s">
        <v>187</v>
      </c>
      <c r="B9" s="86" t="s">
        <v>549</v>
      </c>
      <c r="C9" s="87">
        <v>42109200</v>
      </c>
      <c r="D9" s="86" t="s">
        <v>550</v>
      </c>
      <c r="E9" s="88">
        <v>33216427</v>
      </c>
    </row>
    <row r="10" spans="1:5" ht="19.5" customHeight="1">
      <c r="A10" s="85" t="s">
        <v>188</v>
      </c>
      <c r="B10" s="86" t="s">
        <v>551</v>
      </c>
      <c r="C10" s="87"/>
      <c r="D10" s="86" t="s">
        <v>552</v>
      </c>
      <c r="E10" s="88">
        <v>141761520</v>
      </c>
    </row>
    <row r="11" spans="1:5" ht="19.5" customHeight="1">
      <c r="A11" s="85" t="s">
        <v>389</v>
      </c>
      <c r="B11" s="86" t="s">
        <v>553</v>
      </c>
      <c r="C11" s="87">
        <v>120300000</v>
      </c>
      <c r="D11" s="86" t="s">
        <v>554</v>
      </c>
      <c r="E11" s="88">
        <v>20000000</v>
      </c>
    </row>
    <row r="12" spans="1:5" ht="31.5" customHeight="1">
      <c r="A12" s="85" t="s">
        <v>450</v>
      </c>
      <c r="B12" s="113" t="s">
        <v>581</v>
      </c>
      <c r="C12" s="114">
        <v>40600220</v>
      </c>
      <c r="D12" s="86" t="s">
        <v>583</v>
      </c>
      <c r="E12" s="88">
        <v>3300000</v>
      </c>
    </row>
    <row r="13" spans="1:3" ht="30.75" customHeight="1">
      <c r="A13" s="85" t="s">
        <v>451</v>
      </c>
      <c r="B13" s="89" t="s">
        <v>578</v>
      </c>
      <c r="C13" s="87">
        <v>27000000</v>
      </c>
    </row>
    <row r="14" spans="1:5" ht="36" customHeight="1">
      <c r="A14" s="85" t="s">
        <v>452</v>
      </c>
      <c r="B14" s="86" t="s">
        <v>579</v>
      </c>
      <c r="C14" s="90"/>
      <c r="D14" s="86" t="s">
        <v>584</v>
      </c>
      <c r="E14" s="88">
        <v>3665701</v>
      </c>
    </row>
    <row r="15" spans="1:5" ht="30" customHeight="1">
      <c r="A15" s="85" t="s">
        <v>453</v>
      </c>
      <c r="B15" s="86" t="s">
        <v>580</v>
      </c>
      <c r="C15" s="87">
        <v>2150000</v>
      </c>
      <c r="D15" s="86" t="s">
        <v>585</v>
      </c>
      <c r="E15" s="88">
        <v>14250000</v>
      </c>
    </row>
    <row r="16" spans="1:5" ht="19.5" customHeight="1">
      <c r="A16" s="85" t="s">
        <v>454</v>
      </c>
      <c r="B16" s="92" t="s">
        <v>582</v>
      </c>
      <c r="C16" s="90">
        <v>300000</v>
      </c>
      <c r="D16" s="91" t="s">
        <v>586</v>
      </c>
      <c r="E16" s="88">
        <v>9000000</v>
      </c>
    </row>
    <row r="17" spans="1:5" ht="19.5" customHeight="1">
      <c r="A17" s="85" t="s">
        <v>455</v>
      </c>
      <c r="B17" s="91"/>
      <c r="C17" s="87"/>
      <c r="D17" s="91" t="s">
        <v>665</v>
      </c>
      <c r="E17" s="88">
        <v>3365500</v>
      </c>
    </row>
    <row r="18" spans="1:5" ht="19.5" customHeight="1">
      <c r="A18" s="85" t="s">
        <v>456</v>
      </c>
      <c r="B18" s="91"/>
      <c r="C18" s="87"/>
      <c r="D18" s="91" t="s">
        <v>588</v>
      </c>
      <c r="E18" s="88">
        <v>37778000</v>
      </c>
    </row>
    <row r="19" spans="1:5" ht="19.5" customHeight="1" thickBot="1">
      <c r="A19" s="85" t="s">
        <v>457</v>
      </c>
      <c r="B19" s="93"/>
      <c r="C19" s="94"/>
      <c r="D19" s="91"/>
      <c r="E19" s="95"/>
    </row>
    <row r="20" spans="1:5" ht="19.5" customHeight="1" thickBot="1">
      <c r="A20" s="180" t="s">
        <v>458</v>
      </c>
      <c r="B20" s="181" t="s">
        <v>555</v>
      </c>
      <c r="C20" s="182">
        <f>SUM(C8:C19)</f>
        <v>401431763</v>
      </c>
      <c r="D20" s="181" t="s">
        <v>556</v>
      </c>
      <c r="E20" s="183">
        <f>SUM(E8:E19)</f>
        <v>436050298</v>
      </c>
    </row>
    <row r="21" spans="1:5" ht="19.5" customHeight="1">
      <c r="A21" s="100" t="s">
        <v>459</v>
      </c>
      <c r="B21" s="101" t="s">
        <v>557</v>
      </c>
      <c r="C21" s="102"/>
      <c r="D21" s="103" t="s">
        <v>558</v>
      </c>
      <c r="E21" s="104"/>
    </row>
    <row r="22" spans="1:5" ht="19.5" customHeight="1">
      <c r="A22" s="105" t="s">
        <v>460</v>
      </c>
      <c r="B22" s="103" t="s">
        <v>559</v>
      </c>
      <c r="C22" s="106">
        <v>34618535</v>
      </c>
      <c r="D22" s="103" t="s">
        <v>560</v>
      </c>
      <c r="E22" s="107"/>
    </row>
    <row r="23" spans="1:5" ht="19.5" customHeight="1">
      <c r="A23" s="105" t="s">
        <v>461</v>
      </c>
      <c r="B23" s="103" t="s">
        <v>561</v>
      </c>
      <c r="C23" s="106"/>
      <c r="D23" s="103" t="s">
        <v>562</v>
      </c>
      <c r="E23" s="107"/>
    </row>
    <row r="24" spans="1:5" ht="19.5" customHeight="1">
      <c r="A24" s="105" t="s">
        <v>462</v>
      </c>
      <c r="B24" s="103" t="s">
        <v>563</v>
      </c>
      <c r="C24" s="106"/>
      <c r="D24" s="103" t="s">
        <v>564</v>
      </c>
      <c r="E24" s="107"/>
    </row>
    <row r="25" spans="1:5" ht="19.5" customHeight="1">
      <c r="A25" s="105" t="s">
        <v>463</v>
      </c>
      <c r="B25" s="103" t="s">
        <v>565</v>
      </c>
      <c r="C25" s="106"/>
      <c r="D25" s="101" t="s">
        <v>566</v>
      </c>
      <c r="E25" s="107"/>
    </row>
    <row r="26" spans="1:5" ht="19.5" customHeight="1">
      <c r="A26" s="105" t="s">
        <v>464</v>
      </c>
      <c r="B26" s="103" t="s">
        <v>567</v>
      </c>
      <c r="C26" s="108">
        <f>+C27+C28</f>
        <v>0</v>
      </c>
      <c r="D26" s="103" t="s">
        <v>568</v>
      </c>
      <c r="E26" s="107"/>
    </row>
    <row r="27" spans="1:5" ht="19.5" customHeight="1">
      <c r="A27" s="100" t="s">
        <v>465</v>
      </c>
      <c r="B27" s="101" t="s">
        <v>569</v>
      </c>
      <c r="C27" s="109"/>
      <c r="D27" s="82" t="s">
        <v>570</v>
      </c>
      <c r="E27" s="104"/>
    </row>
    <row r="28" spans="1:5" ht="19.5" customHeight="1">
      <c r="A28" s="105" t="s">
        <v>466</v>
      </c>
      <c r="B28" s="103" t="s">
        <v>571</v>
      </c>
      <c r="C28" s="106"/>
      <c r="D28" s="91"/>
      <c r="E28" s="107"/>
    </row>
    <row r="29" spans="1:5" ht="19.5" customHeight="1" thickBot="1">
      <c r="A29" s="100" t="s">
        <v>467</v>
      </c>
      <c r="B29" s="101" t="s">
        <v>630</v>
      </c>
      <c r="C29" s="109">
        <v>204449177</v>
      </c>
      <c r="D29" s="293" t="s">
        <v>631</v>
      </c>
      <c r="E29" s="104">
        <v>204449177</v>
      </c>
    </row>
    <row r="30" spans="1:5" ht="42" customHeight="1" thickBot="1">
      <c r="A30" s="180" t="s">
        <v>468</v>
      </c>
      <c r="B30" s="181" t="s">
        <v>572</v>
      </c>
      <c r="C30" s="182">
        <f>C22+C29</f>
        <v>239067712</v>
      </c>
      <c r="D30" s="181" t="s">
        <v>573</v>
      </c>
      <c r="E30" s="183">
        <f>E29</f>
        <v>204449177</v>
      </c>
    </row>
    <row r="31" spans="1:5" ht="19.5" customHeight="1" thickBot="1">
      <c r="A31" s="96" t="s">
        <v>469</v>
      </c>
      <c r="B31" s="97" t="s">
        <v>574</v>
      </c>
      <c r="C31" s="110">
        <f>C20+C30</f>
        <v>640499475</v>
      </c>
      <c r="D31" s="97" t="s">
        <v>575</v>
      </c>
      <c r="E31" s="110">
        <f>+E20+E30</f>
        <v>640499475</v>
      </c>
    </row>
  </sheetData>
  <sheetProtection/>
  <mergeCells count="3">
    <mergeCell ref="D1:E1"/>
    <mergeCell ref="A3:E3"/>
    <mergeCell ref="A5:A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3"/>
  <sheetViews>
    <sheetView view="pageBreakPreview" zoomScale="80" zoomScaleSheetLayoutView="80" zoomScalePageLayoutView="0" workbookViewId="0" topLeftCell="A13">
      <selection activeCell="F2" sqref="F2"/>
    </sheetView>
  </sheetViews>
  <sheetFormatPr defaultColWidth="9.140625" defaultRowHeight="12.75"/>
  <cols>
    <col min="2" max="2" width="91.7109375" style="0" customWidth="1"/>
    <col min="3" max="3" width="16.57421875" style="0" customWidth="1"/>
    <col min="4" max="4" width="16.140625" style="0" customWidth="1"/>
    <col min="5" max="5" width="14.8515625" style="0" customWidth="1"/>
    <col min="6" max="6" width="19.140625" style="0" customWidth="1"/>
    <col min="7" max="7" width="16.00390625" style="0" customWidth="1"/>
    <col min="8" max="8" width="17.57421875" style="0" customWidth="1"/>
  </cols>
  <sheetData>
    <row r="1" spans="6:8" ht="12.75">
      <c r="F1" s="347" t="s">
        <v>677</v>
      </c>
      <c r="G1" s="348"/>
      <c r="H1" s="348"/>
    </row>
    <row r="4" spans="1:8" ht="19.5" customHeight="1">
      <c r="A4" s="348"/>
      <c r="B4" s="348"/>
      <c r="C4" s="348"/>
      <c r="D4" s="348"/>
      <c r="E4" s="348"/>
      <c r="F4" s="348"/>
      <c r="G4" s="348"/>
      <c r="H4" s="348"/>
    </row>
    <row r="5" spans="1:8" ht="19.5" customHeight="1">
      <c r="A5" s="373" t="s">
        <v>658</v>
      </c>
      <c r="B5" s="373"/>
      <c r="C5" s="373"/>
      <c r="D5" s="373"/>
      <c r="E5" s="373"/>
      <c r="F5" s="373"/>
      <c r="G5" s="373"/>
      <c r="H5" s="373"/>
    </row>
    <row r="6" spans="1:8" ht="19.5" customHeight="1">
      <c r="A6" s="37"/>
      <c r="B6" s="4"/>
      <c r="C6" s="4"/>
      <c r="D6" s="4"/>
      <c r="E6" s="4"/>
      <c r="F6" s="4"/>
      <c r="G6" s="4"/>
      <c r="H6" s="38"/>
    </row>
    <row r="7" spans="1:8" ht="19.5" customHeight="1">
      <c r="A7" s="39"/>
      <c r="B7" s="5"/>
      <c r="C7" s="5"/>
      <c r="D7" s="5"/>
      <c r="E7" s="374" t="s">
        <v>613</v>
      </c>
      <c r="F7" s="375"/>
      <c r="G7" s="375"/>
      <c r="H7" s="40"/>
    </row>
    <row r="8" spans="1:8" ht="46.5" customHeight="1">
      <c r="A8" s="30" t="s">
        <v>223</v>
      </c>
      <c r="B8" s="31" t="s">
        <v>26</v>
      </c>
      <c r="C8" s="32" t="s">
        <v>222</v>
      </c>
      <c r="D8" s="35" t="s">
        <v>253</v>
      </c>
      <c r="E8" s="35" t="s">
        <v>609</v>
      </c>
      <c r="F8" s="35" t="s">
        <v>606</v>
      </c>
      <c r="G8" s="35" t="s">
        <v>607</v>
      </c>
      <c r="H8" s="35" t="s">
        <v>608</v>
      </c>
    </row>
    <row r="9" spans="1:8" ht="24.75" customHeight="1">
      <c r="A9" s="6" t="s">
        <v>186</v>
      </c>
      <c r="B9" s="2" t="s">
        <v>187</v>
      </c>
      <c r="C9" s="2" t="s">
        <v>188</v>
      </c>
      <c r="D9" s="1"/>
      <c r="E9" s="1"/>
      <c r="F9" s="1"/>
      <c r="G9" s="1"/>
      <c r="H9" s="1">
        <f>SUM(D9:G9)</f>
        <v>0</v>
      </c>
    </row>
    <row r="10" spans="1:8" ht="24.75" customHeight="1">
      <c r="A10" s="7" t="s">
        <v>0</v>
      </c>
      <c r="B10" s="8" t="s">
        <v>20</v>
      </c>
      <c r="C10" s="9" t="s">
        <v>51</v>
      </c>
      <c r="D10" s="303">
        <v>43696000</v>
      </c>
      <c r="E10" s="303">
        <v>43696000</v>
      </c>
      <c r="F10" s="303"/>
      <c r="G10" s="303"/>
      <c r="H10" s="303">
        <f>SUM(E10:G10)</f>
        <v>43696000</v>
      </c>
    </row>
    <row r="11" spans="1:8" ht="24.75" customHeight="1">
      <c r="A11" s="7" t="s">
        <v>1</v>
      </c>
      <c r="B11" s="8" t="s">
        <v>47</v>
      </c>
      <c r="C11" s="10" t="s">
        <v>50</v>
      </c>
      <c r="D11" s="303">
        <v>3886000</v>
      </c>
      <c r="E11" s="303">
        <v>3886000</v>
      </c>
      <c r="F11" s="303"/>
      <c r="G11" s="303"/>
      <c r="H11" s="303">
        <f aca="true" t="shared" si="0" ref="H11:H22">SUM(E11:G11)</f>
        <v>3886000</v>
      </c>
    </row>
    <row r="12" spans="1:8" ht="24.75" customHeight="1">
      <c r="A12" s="7" t="s">
        <v>2</v>
      </c>
      <c r="B12" s="8" t="s">
        <v>46</v>
      </c>
      <c r="C12" s="10" t="s">
        <v>49</v>
      </c>
      <c r="D12" s="303"/>
      <c r="E12" s="303"/>
      <c r="F12" s="303"/>
      <c r="G12" s="303"/>
      <c r="H12" s="303">
        <f t="shared" si="0"/>
        <v>0</v>
      </c>
    </row>
    <row r="13" spans="1:8" ht="24.75" customHeight="1">
      <c r="A13" s="7" t="s">
        <v>3</v>
      </c>
      <c r="B13" s="11" t="s">
        <v>19</v>
      </c>
      <c r="C13" s="10" t="s">
        <v>48</v>
      </c>
      <c r="D13" s="303"/>
      <c r="E13" s="303"/>
      <c r="F13" s="303"/>
      <c r="G13" s="303"/>
      <c r="H13" s="303">
        <f t="shared" si="0"/>
        <v>0</v>
      </c>
    </row>
    <row r="14" spans="1:8" ht="24.75" customHeight="1">
      <c r="A14" s="7" t="s">
        <v>4</v>
      </c>
      <c r="B14" s="11" t="s">
        <v>16</v>
      </c>
      <c r="C14" s="10" t="s">
        <v>45</v>
      </c>
      <c r="D14" s="303"/>
      <c r="E14" s="303"/>
      <c r="F14" s="303"/>
      <c r="G14" s="303"/>
      <c r="H14" s="303">
        <f t="shared" si="0"/>
        <v>0</v>
      </c>
    </row>
    <row r="15" spans="1:8" ht="24.75" customHeight="1">
      <c r="A15" s="7" t="s">
        <v>5</v>
      </c>
      <c r="B15" s="11" t="s">
        <v>17</v>
      </c>
      <c r="C15" s="10" t="s">
        <v>44</v>
      </c>
      <c r="D15" s="303">
        <v>1205400</v>
      </c>
      <c r="E15" s="303">
        <v>1205400</v>
      </c>
      <c r="F15" s="303"/>
      <c r="G15" s="303"/>
      <c r="H15" s="303">
        <f t="shared" si="0"/>
        <v>1205400</v>
      </c>
    </row>
    <row r="16" spans="1:8" ht="24.75" customHeight="1">
      <c r="A16" s="7" t="s">
        <v>6</v>
      </c>
      <c r="B16" s="11" t="s">
        <v>21</v>
      </c>
      <c r="C16" s="10" t="s">
        <v>43</v>
      </c>
      <c r="D16" s="303">
        <v>2800000</v>
      </c>
      <c r="E16" s="303">
        <v>2800000</v>
      </c>
      <c r="F16" s="303"/>
      <c r="G16" s="303"/>
      <c r="H16" s="303">
        <f t="shared" si="0"/>
        <v>2800000</v>
      </c>
    </row>
    <row r="17" spans="1:8" ht="24.75" customHeight="1">
      <c r="A17" s="7" t="s">
        <v>7</v>
      </c>
      <c r="B17" s="11" t="s">
        <v>41</v>
      </c>
      <c r="C17" s="10" t="s">
        <v>42</v>
      </c>
      <c r="D17" s="303"/>
      <c r="E17" s="303"/>
      <c r="F17" s="303"/>
      <c r="G17" s="303"/>
      <c r="H17" s="303">
        <f t="shared" si="0"/>
        <v>0</v>
      </c>
    </row>
    <row r="18" spans="1:8" ht="24.75" customHeight="1">
      <c r="A18" s="7" t="s">
        <v>8</v>
      </c>
      <c r="B18" s="12" t="s">
        <v>18</v>
      </c>
      <c r="C18" s="10" t="s">
        <v>40</v>
      </c>
      <c r="D18" s="303">
        <v>400000</v>
      </c>
      <c r="E18" s="303">
        <v>400000</v>
      </c>
      <c r="F18" s="303"/>
      <c r="G18" s="303"/>
      <c r="H18" s="303">
        <f t="shared" si="0"/>
        <v>400000</v>
      </c>
    </row>
    <row r="19" spans="1:8" ht="24.75" customHeight="1">
      <c r="A19" s="7" t="s">
        <v>9</v>
      </c>
      <c r="B19" s="12" t="s">
        <v>37</v>
      </c>
      <c r="C19" s="10" t="s">
        <v>39</v>
      </c>
      <c r="D19" s="303">
        <v>1043000</v>
      </c>
      <c r="E19" s="303">
        <v>1043000</v>
      </c>
      <c r="F19" s="303"/>
      <c r="G19" s="303"/>
      <c r="H19" s="303">
        <f t="shared" si="0"/>
        <v>1043000</v>
      </c>
    </row>
    <row r="20" spans="1:8" ht="24.75" customHeight="1">
      <c r="A20" s="7" t="s">
        <v>10</v>
      </c>
      <c r="B20" s="12" t="s">
        <v>36</v>
      </c>
      <c r="C20" s="10" t="s">
        <v>38</v>
      </c>
      <c r="D20" s="303"/>
      <c r="E20" s="303"/>
      <c r="F20" s="303"/>
      <c r="G20" s="303"/>
      <c r="H20" s="303">
        <f t="shared" si="0"/>
        <v>0</v>
      </c>
    </row>
    <row r="21" spans="1:8" ht="24.75" customHeight="1">
      <c r="A21" s="7" t="s">
        <v>11</v>
      </c>
      <c r="B21" s="12" t="s">
        <v>35</v>
      </c>
      <c r="C21" s="10" t="s">
        <v>34</v>
      </c>
      <c r="D21" s="303"/>
      <c r="E21" s="303"/>
      <c r="F21" s="303"/>
      <c r="G21" s="303"/>
      <c r="H21" s="303">
        <f t="shared" si="0"/>
        <v>0</v>
      </c>
    </row>
    <row r="22" spans="1:8" ht="24.75" customHeight="1">
      <c r="A22" s="7" t="s">
        <v>12</v>
      </c>
      <c r="B22" s="12" t="s">
        <v>25</v>
      </c>
      <c r="C22" s="10" t="s">
        <v>33</v>
      </c>
      <c r="D22" s="303">
        <v>2642000</v>
      </c>
      <c r="E22" s="303">
        <v>2642000</v>
      </c>
      <c r="F22" s="303"/>
      <c r="G22" s="303"/>
      <c r="H22" s="303">
        <f t="shared" si="0"/>
        <v>2642000</v>
      </c>
    </row>
    <row r="23" spans="1:8" ht="24.75" customHeight="1">
      <c r="A23" s="13" t="s">
        <v>13</v>
      </c>
      <c r="B23" s="14" t="s">
        <v>224</v>
      </c>
      <c r="C23" s="15" t="s">
        <v>27</v>
      </c>
      <c r="D23" s="304">
        <f>SUM(D9:D22)</f>
        <v>55672400</v>
      </c>
      <c r="E23" s="304">
        <f>SUM(E9:E22)</f>
        <v>55672400</v>
      </c>
      <c r="F23" s="304"/>
      <c r="G23" s="304"/>
      <c r="H23" s="304">
        <f>SUM(E23:G23)</f>
        <v>55672400</v>
      </c>
    </row>
    <row r="24" spans="1:8" ht="24.75" customHeight="1">
      <c r="A24" s="7" t="s">
        <v>14</v>
      </c>
      <c r="B24" s="12" t="s">
        <v>22</v>
      </c>
      <c r="C24" s="10" t="s">
        <v>28</v>
      </c>
      <c r="D24" s="303"/>
      <c r="E24" s="303"/>
      <c r="F24" s="303"/>
      <c r="G24" s="303"/>
      <c r="H24" s="313">
        <f aca="true" t="shared" si="1" ref="H24:H87">SUM(E24:G24)</f>
        <v>0</v>
      </c>
    </row>
    <row r="25" spans="1:8" ht="24.75" customHeight="1">
      <c r="A25" s="7" t="s">
        <v>15</v>
      </c>
      <c r="B25" s="12" t="s">
        <v>234</v>
      </c>
      <c r="C25" s="10" t="s">
        <v>29</v>
      </c>
      <c r="D25" s="303">
        <v>800000</v>
      </c>
      <c r="E25" s="303">
        <v>800000</v>
      </c>
      <c r="F25" s="303"/>
      <c r="G25" s="303"/>
      <c r="H25" s="313">
        <f t="shared" si="1"/>
        <v>800000</v>
      </c>
    </row>
    <row r="26" spans="1:8" ht="24.75" customHeight="1">
      <c r="A26" s="7" t="s">
        <v>53</v>
      </c>
      <c r="B26" s="3" t="s">
        <v>23</v>
      </c>
      <c r="C26" s="10" t="s">
        <v>30</v>
      </c>
      <c r="D26" s="303">
        <v>800000</v>
      </c>
      <c r="E26" s="303">
        <v>800000</v>
      </c>
      <c r="F26" s="303"/>
      <c r="G26" s="303"/>
      <c r="H26" s="313">
        <f t="shared" si="1"/>
        <v>800000</v>
      </c>
    </row>
    <row r="27" spans="1:8" ht="24.75" customHeight="1">
      <c r="A27" s="13" t="s">
        <v>54</v>
      </c>
      <c r="B27" s="16" t="s">
        <v>225</v>
      </c>
      <c r="C27" s="15" t="s">
        <v>31</v>
      </c>
      <c r="D27" s="304">
        <f>SUM(D24:D26)</f>
        <v>1600000</v>
      </c>
      <c r="E27" s="304">
        <f>SUM(E24:E26)</f>
        <v>1600000</v>
      </c>
      <c r="F27" s="304"/>
      <c r="G27" s="304"/>
      <c r="H27" s="304">
        <f t="shared" si="1"/>
        <v>1600000</v>
      </c>
    </row>
    <row r="28" spans="1:8" ht="24.75" customHeight="1">
      <c r="A28" s="17" t="s">
        <v>55</v>
      </c>
      <c r="B28" s="18" t="s">
        <v>226</v>
      </c>
      <c r="C28" s="19" t="s">
        <v>32</v>
      </c>
      <c r="D28" s="307">
        <f>D23+D27</f>
        <v>57272400</v>
      </c>
      <c r="E28" s="307">
        <f>E23+E27</f>
        <v>57272400</v>
      </c>
      <c r="F28" s="307"/>
      <c r="G28" s="307"/>
      <c r="H28" s="314">
        <f t="shared" si="1"/>
        <v>57272400</v>
      </c>
    </row>
    <row r="29" spans="1:8" ht="24.75" customHeight="1">
      <c r="A29" s="17" t="s">
        <v>56</v>
      </c>
      <c r="B29" s="20" t="s">
        <v>24</v>
      </c>
      <c r="C29" s="19" t="s">
        <v>52</v>
      </c>
      <c r="D29" s="307">
        <v>11785900</v>
      </c>
      <c r="E29" s="307">
        <v>11785900</v>
      </c>
      <c r="F29" s="307"/>
      <c r="G29" s="307"/>
      <c r="H29" s="314">
        <f t="shared" si="1"/>
        <v>11785900</v>
      </c>
    </row>
    <row r="30" spans="1:8" ht="24.75" customHeight="1">
      <c r="A30" s="7" t="s">
        <v>106</v>
      </c>
      <c r="B30" s="12" t="s">
        <v>63</v>
      </c>
      <c r="C30" s="10" t="s">
        <v>82</v>
      </c>
      <c r="D30" s="303">
        <v>630000</v>
      </c>
      <c r="E30" s="303">
        <v>630000</v>
      </c>
      <c r="F30" s="303"/>
      <c r="G30" s="303"/>
      <c r="H30" s="313">
        <f t="shared" si="1"/>
        <v>630000</v>
      </c>
    </row>
    <row r="31" spans="1:8" ht="24.75" customHeight="1">
      <c r="A31" s="7" t="s">
        <v>107</v>
      </c>
      <c r="B31" s="12" t="s">
        <v>64</v>
      </c>
      <c r="C31" s="10" t="s">
        <v>83</v>
      </c>
      <c r="D31" s="303">
        <v>3450000</v>
      </c>
      <c r="E31" s="303">
        <v>3450000</v>
      </c>
      <c r="F31" s="303"/>
      <c r="G31" s="303"/>
      <c r="H31" s="313">
        <f t="shared" si="1"/>
        <v>3450000</v>
      </c>
    </row>
    <row r="32" spans="1:8" ht="24.75" customHeight="1">
      <c r="A32" s="7" t="s">
        <v>189</v>
      </c>
      <c r="B32" s="12" t="s">
        <v>65</v>
      </c>
      <c r="C32" s="10" t="s">
        <v>84</v>
      </c>
      <c r="D32" s="303"/>
      <c r="E32" s="303"/>
      <c r="F32" s="303"/>
      <c r="G32" s="303"/>
      <c r="H32" s="313">
        <f t="shared" si="1"/>
        <v>0</v>
      </c>
    </row>
    <row r="33" spans="1:8" ht="24.75" customHeight="1">
      <c r="A33" s="13" t="s">
        <v>190</v>
      </c>
      <c r="B33" s="16" t="s">
        <v>227</v>
      </c>
      <c r="C33" s="15" t="s">
        <v>92</v>
      </c>
      <c r="D33" s="305">
        <f>SUM(D30:D32)</f>
        <v>4080000</v>
      </c>
      <c r="E33" s="305">
        <f>SUM(E30:E32)</f>
        <v>4080000</v>
      </c>
      <c r="F33" s="305"/>
      <c r="G33" s="305"/>
      <c r="H33" s="304">
        <f t="shared" si="1"/>
        <v>4080000</v>
      </c>
    </row>
    <row r="34" spans="1:8" ht="24.75" customHeight="1">
      <c r="A34" s="7" t="s">
        <v>191</v>
      </c>
      <c r="B34" s="12" t="s">
        <v>66</v>
      </c>
      <c r="C34" s="10" t="s">
        <v>85</v>
      </c>
      <c r="D34" s="303">
        <v>2000000</v>
      </c>
      <c r="E34" s="303">
        <v>2000000</v>
      </c>
      <c r="F34" s="303"/>
      <c r="G34" s="303"/>
      <c r="H34" s="313">
        <f t="shared" si="1"/>
        <v>2000000</v>
      </c>
    </row>
    <row r="35" spans="1:8" ht="24.75" customHeight="1">
      <c r="A35" s="7" t="s">
        <v>192</v>
      </c>
      <c r="B35" s="12" t="s">
        <v>67</v>
      </c>
      <c r="C35" s="10" t="s">
        <v>86</v>
      </c>
      <c r="D35" s="303">
        <v>900000</v>
      </c>
      <c r="E35" s="303">
        <v>900000</v>
      </c>
      <c r="F35" s="303"/>
      <c r="G35" s="303"/>
      <c r="H35" s="313">
        <f t="shared" si="1"/>
        <v>900000</v>
      </c>
    </row>
    <row r="36" spans="1:8" ht="24.75" customHeight="1">
      <c r="A36" s="13" t="s">
        <v>193</v>
      </c>
      <c r="B36" s="16" t="s">
        <v>228</v>
      </c>
      <c r="C36" s="15" t="s">
        <v>93</v>
      </c>
      <c r="D36" s="305">
        <f>SUM(D34:D35)</f>
        <v>2900000</v>
      </c>
      <c r="E36" s="305">
        <f>SUM(E34:E35)</f>
        <v>2900000</v>
      </c>
      <c r="F36" s="305"/>
      <c r="G36" s="305"/>
      <c r="H36" s="304">
        <f t="shared" si="1"/>
        <v>2900000</v>
      </c>
    </row>
    <row r="37" spans="1:8" ht="24.75" customHeight="1">
      <c r="A37" s="7" t="s">
        <v>194</v>
      </c>
      <c r="B37" s="12" t="s">
        <v>68</v>
      </c>
      <c r="C37" s="10" t="s">
        <v>87</v>
      </c>
      <c r="D37" s="303">
        <v>2200000</v>
      </c>
      <c r="E37" s="303">
        <v>2200000</v>
      </c>
      <c r="F37" s="303"/>
      <c r="G37" s="303"/>
      <c r="H37" s="313">
        <f t="shared" si="1"/>
        <v>2200000</v>
      </c>
    </row>
    <row r="38" spans="1:8" ht="24.75" customHeight="1">
      <c r="A38" s="7" t="s">
        <v>195</v>
      </c>
      <c r="B38" s="12" t="s">
        <v>69</v>
      </c>
      <c r="C38" s="10" t="s">
        <v>88</v>
      </c>
      <c r="D38" s="303"/>
      <c r="E38" s="303"/>
      <c r="F38" s="303"/>
      <c r="G38" s="303"/>
      <c r="H38" s="313">
        <f t="shared" si="1"/>
        <v>0</v>
      </c>
    </row>
    <row r="39" spans="1:8" ht="24.75" customHeight="1">
      <c r="A39" s="7" t="s">
        <v>196</v>
      </c>
      <c r="B39" s="12" t="s">
        <v>70</v>
      </c>
      <c r="C39" s="10" t="s">
        <v>89</v>
      </c>
      <c r="D39" s="303"/>
      <c r="E39" s="303"/>
      <c r="F39" s="303"/>
      <c r="G39" s="303"/>
      <c r="H39" s="313">
        <f t="shared" si="1"/>
        <v>0</v>
      </c>
    </row>
    <row r="40" spans="1:8" ht="24.75" customHeight="1">
      <c r="A40" s="7" t="s">
        <v>197</v>
      </c>
      <c r="B40" s="12" t="s">
        <v>71</v>
      </c>
      <c r="C40" s="10" t="s">
        <v>90</v>
      </c>
      <c r="D40" s="303">
        <v>300000</v>
      </c>
      <c r="E40" s="303">
        <v>300000</v>
      </c>
      <c r="F40" s="303"/>
      <c r="G40" s="303"/>
      <c r="H40" s="313">
        <f t="shared" si="1"/>
        <v>300000</v>
      </c>
    </row>
    <row r="41" spans="1:8" ht="24.75" customHeight="1">
      <c r="A41" s="7" t="s">
        <v>198</v>
      </c>
      <c r="B41" s="21" t="s">
        <v>72</v>
      </c>
      <c r="C41" s="10" t="s">
        <v>91</v>
      </c>
      <c r="D41" s="303">
        <v>900000</v>
      </c>
      <c r="E41" s="303">
        <v>900000</v>
      </c>
      <c r="F41" s="303"/>
      <c r="G41" s="303"/>
      <c r="H41" s="313">
        <f t="shared" si="1"/>
        <v>900000</v>
      </c>
    </row>
    <row r="42" spans="1:8" ht="24.75" customHeight="1">
      <c r="A42" s="7" t="s">
        <v>199</v>
      </c>
      <c r="B42" s="3" t="s">
        <v>73</v>
      </c>
      <c r="C42" s="10" t="s">
        <v>94</v>
      </c>
      <c r="D42" s="303">
        <v>3100000</v>
      </c>
      <c r="E42" s="303">
        <v>3100000</v>
      </c>
      <c r="F42" s="303"/>
      <c r="G42" s="303"/>
      <c r="H42" s="313">
        <f t="shared" si="1"/>
        <v>3100000</v>
      </c>
    </row>
    <row r="43" spans="1:8" ht="24.75" customHeight="1">
      <c r="A43" s="7" t="s">
        <v>200</v>
      </c>
      <c r="B43" s="12" t="s">
        <v>74</v>
      </c>
      <c r="C43" s="10" t="s">
        <v>95</v>
      </c>
      <c r="D43" s="303">
        <v>7970000</v>
      </c>
      <c r="E43" s="303">
        <v>7970000</v>
      </c>
      <c r="F43" s="303"/>
      <c r="G43" s="303"/>
      <c r="H43" s="313">
        <f t="shared" si="1"/>
        <v>7970000</v>
      </c>
    </row>
    <row r="44" spans="1:8" ht="24.75" customHeight="1">
      <c r="A44" s="13" t="s">
        <v>201</v>
      </c>
      <c r="B44" s="16" t="s">
        <v>229</v>
      </c>
      <c r="C44" s="15" t="s">
        <v>96</v>
      </c>
      <c r="D44" s="305">
        <f>SUM(D37:D43)</f>
        <v>14470000</v>
      </c>
      <c r="E44" s="305">
        <f>SUM(E37:E43)</f>
        <v>14470000</v>
      </c>
      <c r="F44" s="305"/>
      <c r="G44" s="305"/>
      <c r="H44" s="304">
        <f t="shared" si="1"/>
        <v>14470000</v>
      </c>
    </row>
    <row r="45" spans="1:8" ht="24.75" customHeight="1">
      <c r="A45" s="7" t="s">
        <v>202</v>
      </c>
      <c r="B45" s="12" t="s">
        <v>75</v>
      </c>
      <c r="C45" s="10" t="s">
        <v>97</v>
      </c>
      <c r="D45" s="303">
        <v>50000</v>
      </c>
      <c r="E45" s="303">
        <v>50000</v>
      </c>
      <c r="F45" s="303"/>
      <c r="G45" s="303"/>
      <c r="H45" s="313">
        <f t="shared" si="1"/>
        <v>50000</v>
      </c>
    </row>
    <row r="46" spans="1:8" ht="24.75" customHeight="1">
      <c r="A46" s="7" t="s">
        <v>203</v>
      </c>
      <c r="B46" s="12" t="s">
        <v>76</v>
      </c>
      <c r="C46" s="10" t="s">
        <v>98</v>
      </c>
      <c r="D46" s="303"/>
      <c r="E46" s="303"/>
      <c r="F46" s="303"/>
      <c r="G46" s="303"/>
      <c r="H46" s="313">
        <f t="shared" si="1"/>
        <v>0</v>
      </c>
    </row>
    <row r="47" spans="1:8" ht="24.75" customHeight="1">
      <c r="A47" s="13" t="s">
        <v>204</v>
      </c>
      <c r="B47" s="16" t="s">
        <v>231</v>
      </c>
      <c r="C47" s="15" t="s">
        <v>99</v>
      </c>
      <c r="D47" s="305">
        <f>SUM(D45:D46)</f>
        <v>50000</v>
      </c>
      <c r="E47" s="305">
        <f>SUM(E45:E46)</f>
        <v>50000</v>
      </c>
      <c r="F47" s="305"/>
      <c r="G47" s="305"/>
      <c r="H47" s="304">
        <f t="shared" si="1"/>
        <v>50000</v>
      </c>
    </row>
    <row r="48" spans="1:8" ht="24.75" customHeight="1">
      <c r="A48" s="7" t="s">
        <v>205</v>
      </c>
      <c r="B48" s="12" t="s">
        <v>77</v>
      </c>
      <c r="C48" s="10" t="s">
        <v>100</v>
      </c>
      <c r="D48" s="303">
        <v>4300000</v>
      </c>
      <c r="E48" s="303">
        <v>4300000</v>
      </c>
      <c r="F48" s="303"/>
      <c r="G48" s="303"/>
      <c r="H48" s="313">
        <f t="shared" si="1"/>
        <v>4300000</v>
      </c>
    </row>
    <row r="49" spans="1:8" ht="24.75" customHeight="1">
      <c r="A49" s="7" t="s">
        <v>206</v>
      </c>
      <c r="B49" s="12" t="s">
        <v>78</v>
      </c>
      <c r="C49" s="10" t="s">
        <v>101</v>
      </c>
      <c r="D49" s="303">
        <v>216000</v>
      </c>
      <c r="E49" s="303">
        <v>216000</v>
      </c>
      <c r="F49" s="303"/>
      <c r="G49" s="303"/>
      <c r="H49" s="313">
        <f t="shared" si="1"/>
        <v>216000</v>
      </c>
    </row>
    <row r="50" spans="1:8" ht="24.75" customHeight="1">
      <c r="A50" s="7" t="s">
        <v>207</v>
      </c>
      <c r="B50" s="12" t="s">
        <v>79</v>
      </c>
      <c r="C50" s="10" t="s">
        <v>102</v>
      </c>
      <c r="D50" s="303"/>
      <c r="E50" s="303"/>
      <c r="F50" s="303"/>
      <c r="G50" s="303"/>
      <c r="H50" s="313">
        <f t="shared" si="1"/>
        <v>0</v>
      </c>
    </row>
    <row r="51" spans="1:8" ht="24.75" customHeight="1">
      <c r="A51" s="7" t="s">
        <v>208</v>
      </c>
      <c r="B51" s="12" t="s">
        <v>80</v>
      </c>
      <c r="C51" s="10" t="s">
        <v>103</v>
      </c>
      <c r="D51" s="303"/>
      <c r="E51" s="303"/>
      <c r="F51" s="303"/>
      <c r="G51" s="303"/>
      <c r="H51" s="313">
        <f t="shared" si="1"/>
        <v>0</v>
      </c>
    </row>
    <row r="52" spans="1:8" ht="24.75" customHeight="1">
      <c r="A52" s="7" t="s">
        <v>209</v>
      </c>
      <c r="B52" s="12" t="s">
        <v>81</v>
      </c>
      <c r="C52" s="10" t="s">
        <v>104</v>
      </c>
      <c r="D52" s="303">
        <v>50000</v>
      </c>
      <c r="E52" s="303">
        <v>50000</v>
      </c>
      <c r="F52" s="303"/>
      <c r="G52" s="303"/>
      <c r="H52" s="313">
        <f t="shared" si="1"/>
        <v>50000</v>
      </c>
    </row>
    <row r="53" spans="1:8" ht="24.75" customHeight="1">
      <c r="A53" s="13" t="s">
        <v>210</v>
      </c>
      <c r="B53" s="16" t="s">
        <v>230</v>
      </c>
      <c r="C53" s="15" t="s">
        <v>105</v>
      </c>
      <c r="D53" s="305">
        <f>SUM(D48:D52)</f>
        <v>4566000</v>
      </c>
      <c r="E53" s="305">
        <f>SUM(E48:E52)</f>
        <v>4566000</v>
      </c>
      <c r="F53" s="305"/>
      <c r="G53" s="305"/>
      <c r="H53" s="304">
        <f t="shared" si="1"/>
        <v>4566000</v>
      </c>
    </row>
    <row r="54" spans="1:8" ht="24.75" customHeight="1">
      <c r="A54" s="17" t="s">
        <v>211</v>
      </c>
      <c r="B54" s="20" t="s">
        <v>232</v>
      </c>
      <c r="C54" s="19" t="s">
        <v>57</v>
      </c>
      <c r="D54" s="307">
        <f>D33+D36+D44+D47+D53</f>
        <v>26066000</v>
      </c>
      <c r="E54" s="307">
        <f>E33+E36+E44+E47+E53</f>
        <v>26066000</v>
      </c>
      <c r="F54" s="307"/>
      <c r="G54" s="307"/>
      <c r="H54" s="314">
        <f t="shared" si="1"/>
        <v>26066000</v>
      </c>
    </row>
    <row r="55" spans="1:8" ht="24.75" customHeight="1">
      <c r="A55" s="7" t="s">
        <v>212</v>
      </c>
      <c r="B55" s="22" t="s">
        <v>108</v>
      </c>
      <c r="C55" s="10" t="s">
        <v>116</v>
      </c>
      <c r="D55" s="303"/>
      <c r="E55" s="303"/>
      <c r="F55" s="303"/>
      <c r="G55" s="303"/>
      <c r="H55" s="313">
        <f t="shared" si="1"/>
        <v>0</v>
      </c>
    </row>
    <row r="56" spans="1:8" ht="24.75" customHeight="1">
      <c r="A56" s="7" t="s">
        <v>213</v>
      </c>
      <c r="B56" s="22" t="s">
        <v>109</v>
      </c>
      <c r="C56" s="10" t="s">
        <v>117</v>
      </c>
      <c r="D56" s="303">
        <v>3000000</v>
      </c>
      <c r="E56" s="303"/>
      <c r="F56" s="303">
        <v>3000000</v>
      </c>
      <c r="G56" s="303"/>
      <c r="H56" s="313">
        <f t="shared" si="1"/>
        <v>3000000</v>
      </c>
    </row>
    <row r="57" spans="1:8" ht="24.75" customHeight="1">
      <c r="A57" s="7" t="s">
        <v>214</v>
      </c>
      <c r="B57" s="23" t="s">
        <v>110</v>
      </c>
      <c r="C57" s="10" t="s">
        <v>118</v>
      </c>
      <c r="D57" s="303"/>
      <c r="E57" s="303"/>
      <c r="F57" s="303"/>
      <c r="G57" s="303"/>
      <c r="H57" s="313">
        <f t="shared" si="1"/>
        <v>0</v>
      </c>
    </row>
    <row r="58" spans="1:8" ht="24.75" customHeight="1">
      <c r="A58" s="7" t="s">
        <v>215</v>
      </c>
      <c r="B58" s="23" t="s">
        <v>111</v>
      </c>
      <c r="C58" s="10" t="s">
        <v>119</v>
      </c>
      <c r="D58" s="303"/>
      <c r="E58" s="303"/>
      <c r="F58" s="303"/>
      <c r="G58" s="303"/>
      <c r="H58" s="313">
        <f t="shared" si="1"/>
        <v>0</v>
      </c>
    </row>
    <row r="59" spans="1:8" ht="24.75" customHeight="1">
      <c r="A59" s="7" t="s">
        <v>216</v>
      </c>
      <c r="B59" s="23" t="s">
        <v>112</v>
      </c>
      <c r="C59" s="10" t="s">
        <v>120</v>
      </c>
      <c r="D59" s="303"/>
      <c r="E59" s="303"/>
      <c r="F59" s="303"/>
      <c r="G59" s="303"/>
      <c r="H59" s="313">
        <f t="shared" si="1"/>
        <v>0</v>
      </c>
    </row>
    <row r="60" spans="1:8" ht="24.75" customHeight="1">
      <c r="A60" s="7" t="s">
        <v>217</v>
      </c>
      <c r="B60" s="22" t="s">
        <v>113</v>
      </c>
      <c r="C60" s="10" t="s">
        <v>121</v>
      </c>
      <c r="D60" s="303"/>
      <c r="E60" s="303"/>
      <c r="F60" s="303"/>
      <c r="G60" s="303"/>
      <c r="H60" s="313">
        <f t="shared" si="1"/>
        <v>0</v>
      </c>
    </row>
    <row r="61" spans="1:8" ht="24.75" customHeight="1">
      <c r="A61" s="7" t="s">
        <v>218</v>
      </c>
      <c r="B61" s="22" t="s">
        <v>114</v>
      </c>
      <c r="C61" s="10" t="s">
        <v>122</v>
      </c>
      <c r="D61" s="303"/>
      <c r="E61" s="303"/>
      <c r="F61" s="303"/>
      <c r="G61" s="303"/>
      <c r="H61" s="313">
        <f t="shared" si="1"/>
        <v>0</v>
      </c>
    </row>
    <row r="62" spans="1:8" ht="24.75" customHeight="1">
      <c r="A62" s="7" t="s">
        <v>219</v>
      </c>
      <c r="B62" s="22" t="s">
        <v>115</v>
      </c>
      <c r="C62" s="10" t="s">
        <v>123</v>
      </c>
      <c r="D62" s="303"/>
      <c r="E62" s="303"/>
      <c r="F62" s="303"/>
      <c r="G62" s="303"/>
      <c r="H62" s="313">
        <f t="shared" si="1"/>
        <v>0</v>
      </c>
    </row>
    <row r="63" spans="1:8" ht="24.75" customHeight="1">
      <c r="A63" s="17" t="s">
        <v>220</v>
      </c>
      <c r="B63" s="24" t="s">
        <v>233</v>
      </c>
      <c r="C63" s="19" t="s">
        <v>58</v>
      </c>
      <c r="D63" s="307">
        <f>SUM(D55:D62)</f>
        <v>3000000</v>
      </c>
      <c r="E63" s="307">
        <f>SUM(E55:E62)</f>
        <v>0</v>
      </c>
      <c r="F63" s="307">
        <f>SUM(F55:F62)</f>
        <v>3000000</v>
      </c>
      <c r="G63" s="307"/>
      <c r="H63" s="314">
        <f t="shared" si="1"/>
        <v>3000000</v>
      </c>
    </row>
    <row r="64" spans="1:8" ht="24.75" customHeight="1">
      <c r="A64" s="7" t="s">
        <v>221</v>
      </c>
      <c r="B64" s="25" t="s">
        <v>143</v>
      </c>
      <c r="C64" s="10" t="s">
        <v>131</v>
      </c>
      <c r="D64" s="303"/>
      <c r="E64" s="303"/>
      <c r="F64" s="303"/>
      <c r="G64" s="303"/>
      <c r="H64" s="313">
        <f t="shared" si="1"/>
        <v>0</v>
      </c>
    </row>
    <row r="65" spans="1:8" ht="24.75" customHeight="1">
      <c r="A65" s="7">
        <v>56</v>
      </c>
      <c r="B65" s="25" t="s">
        <v>235</v>
      </c>
      <c r="C65" s="10" t="s">
        <v>236</v>
      </c>
      <c r="D65" s="303"/>
      <c r="E65" s="303"/>
      <c r="F65" s="303"/>
      <c r="G65" s="303"/>
      <c r="H65" s="313">
        <f t="shared" si="1"/>
        <v>0</v>
      </c>
    </row>
    <row r="66" spans="1:8" ht="24.75" customHeight="1">
      <c r="A66" s="7">
        <v>57</v>
      </c>
      <c r="B66" s="25" t="s">
        <v>238</v>
      </c>
      <c r="C66" s="10" t="s">
        <v>239</v>
      </c>
      <c r="D66" s="303"/>
      <c r="E66" s="303"/>
      <c r="F66" s="303"/>
      <c r="G66" s="303"/>
      <c r="H66" s="313">
        <f t="shared" si="1"/>
        <v>0</v>
      </c>
    </row>
    <row r="67" spans="1:8" ht="24.75" customHeight="1">
      <c r="A67" s="7">
        <v>58</v>
      </c>
      <c r="B67" s="25" t="s">
        <v>240</v>
      </c>
      <c r="C67" s="10" t="s">
        <v>241</v>
      </c>
      <c r="D67" s="303"/>
      <c r="E67" s="303"/>
      <c r="F67" s="303"/>
      <c r="G67" s="303"/>
      <c r="H67" s="313">
        <f t="shared" si="1"/>
        <v>0</v>
      </c>
    </row>
    <row r="68" spans="1:8" ht="24.75" customHeight="1">
      <c r="A68" s="17">
        <v>59</v>
      </c>
      <c r="B68" s="26" t="s">
        <v>237</v>
      </c>
      <c r="C68" s="19" t="s">
        <v>132</v>
      </c>
      <c r="D68" s="308">
        <f>SUM(D65:D67)</f>
        <v>0</v>
      </c>
      <c r="E68" s="308">
        <f>SUM(E65:E67)</f>
        <v>0</v>
      </c>
      <c r="F68" s="308"/>
      <c r="G68" s="308"/>
      <c r="H68" s="314">
        <f t="shared" si="1"/>
        <v>0</v>
      </c>
    </row>
    <row r="69" spans="1:8" ht="24.75" customHeight="1">
      <c r="A69" s="7">
        <v>60</v>
      </c>
      <c r="B69" s="25" t="s">
        <v>144</v>
      </c>
      <c r="C69" s="10" t="s">
        <v>133</v>
      </c>
      <c r="D69" s="303"/>
      <c r="E69" s="303"/>
      <c r="F69" s="303"/>
      <c r="G69" s="303"/>
      <c r="H69" s="313">
        <f t="shared" si="1"/>
        <v>0</v>
      </c>
    </row>
    <row r="70" spans="1:8" ht="24.75" customHeight="1">
      <c r="A70" s="7">
        <v>61</v>
      </c>
      <c r="B70" s="25" t="s">
        <v>145</v>
      </c>
      <c r="C70" s="10" t="s">
        <v>134</v>
      </c>
      <c r="D70" s="303"/>
      <c r="E70" s="303"/>
      <c r="F70" s="303"/>
      <c r="G70" s="303"/>
      <c r="H70" s="313">
        <f t="shared" si="1"/>
        <v>0</v>
      </c>
    </row>
    <row r="71" spans="1:8" ht="24.75" customHeight="1">
      <c r="A71" s="7">
        <v>62</v>
      </c>
      <c r="B71" s="25" t="s">
        <v>146</v>
      </c>
      <c r="C71" s="10" t="s">
        <v>135</v>
      </c>
      <c r="D71" s="303"/>
      <c r="E71" s="303"/>
      <c r="F71" s="303"/>
      <c r="G71" s="303"/>
      <c r="H71" s="313">
        <f t="shared" si="1"/>
        <v>0</v>
      </c>
    </row>
    <row r="72" spans="1:8" ht="24.75" customHeight="1">
      <c r="A72" s="7">
        <v>63</v>
      </c>
      <c r="B72" s="25" t="s">
        <v>147</v>
      </c>
      <c r="C72" s="10" t="s">
        <v>136</v>
      </c>
      <c r="D72" s="303"/>
      <c r="E72" s="303"/>
      <c r="F72" s="303"/>
      <c r="G72" s="303"/>
      <c r="H72" s="313">
        <f t="shared" si="1"/>
        <v>0</v>
      </c>
    </row>
    <row r="73" spans="1:8" ht="24.75" customHeight="1">
      <c r="A73" s="7">
        <v>64</v>
      </c>
      <c r="B73" s="25" t="s">
        <v>148</v>
      </c>
      <c r="C73" s="10" t="s">
        <v>137</v>
      </c>
      <c r="D73" s="303"/>
      <c r="E73" s="303"/>
      <c r="F73" s="303"/>
      <c r="G73" s="303"/>
      <c r="H73" s="313">
        <f t="shared" si="1"/>
        <v>0</v>
      </c>
    </row>
    <row r="74" spans="1:8" ht="24.75" customHeight="1">
      <c r="A74" s="7">
        <v>65</v>
      </c>
      <c r="B74" s="25" t="s">
        <v>149</v>
      </c>
      <c r="C74" s="10" t="s">
        <v>138</v>
      </c>
      <c r="D74" s="303"/>
      <c r="E74" s="303"/>
      <c r="F74" s="303"/>
      <c r="G74" s="303"/>
      <c r="H74" s="313">
        <f t="shared" si="1"/>
        <v>0</v>
      </c>
    </row>
    <row r="75" spans="1:8" ht="24.75" customHeight="1">
      <c r="A75" s="7">
        <v>66</v>
      </c>
      <c r="B75" s="25" t="s">
        <v>150</v>
      </c>
      <c r="C75" s="10" t="s">
        <v>139</v>
      </c>
      <c r="D75" s="303"/>
      <c r="E75" s="303"/>
      <c r="F75" s="303"/>
      <c r="G75" s="303"/>
      <c r="H75" s="313">
        <f t="shared" si="1"/>
        <v>0</v>
      </c>
    </row>
    <row r="76" spans="1:8" ht="24.75" customHeight="1">
      <c r="A76" s="7">
        <v>67</v>
      </c>
      <c r="B76" s="27" t="s">
        <v>151</v>
      </c>
      <c r="C76" s="10" t="s">
        <v>140</v>
      </c>
      <c r="D76" s="303"/>
      <c r="E76" s="303"/>
      <c r="F76" s="303"/>
      <c r="G76" s="303"/>
      <c r="H76" s="313">
        <f t="shared" si="1"/>
        <v>0</v>
      </c>
    </row>
    <row r="77" spans="1:8" ht="24.75" customHeight="1">
      <c r="A77" s="7">
        <v>68</v>
      </c>
      <c r="B77" s="25" t="s">
        <v>242</v>
      </c>
      <c r="C77" s="10" t="s">
        <v>141</v>
      </c>
      <c r="D77" s="303"/>
      <c r="E77" s="303"/>
      <c r="F77" s="303"/>
      <c r="G77" s="303"/>
      <c r="H77" s="313">
        <f t="shared" si="1"/>
        <v>0</v>
      </c>
    </row>
    <row r="78" spans="1:8" ht="24.75" customHeight="1">
      <c r="A78" s="7">
        <v>69</v>
      </c>
      <c r="B78" s="25" t="s">
        <v>152</v>
      </c>
      <c r="C78" s="10" t="s">
        <v>142</v>
      </c>
      <c r="D78" s="303"/>
      <c r="E78" s="303"/>
      <c r="F78" s="303"/>
      <c r="G78" s="303"/>
      <c r="H78" s="313">
        <f t="shared" si="1"/>
        <v>0</v>
      </c>
    </row>
    <row r="79" spans="1:8" ht="24.75" customHeight="1">
      <c r="A79" s="7">
        <v>70</v>
      </c>
      <c r="B79" s="27" t="s">
        <v>153</v>
      </c>
      <c r="C79" s="10" t="s">
        <v>243</v>
      </c>
      <c r="D79" s="303"/>
      <c r="E79" s="303"/>
      <c r="F79" s="303"/>
      <c r="G79" s="303"/>
      <c r="H79" s="313">
        <f t="shared" si="1"/>
        <v>0</v>
      </c>
    </row>
    <row r="80" spans="1:8" ht="24.75" customHeight="1">
      <c r="A80" s="17">
        <v>71</v>
      </c>
      <c r="B80" s="24" t="s">
        <v>246</v>
      </c>
      <c r="C80" s="19" t="s">
        <v>59</v>
      </c>
      <c r="D80" s="307">
        <f>D64+D68+D69+D70+D71+D72+D73+D74+D75+D76+D77+D78+D79</f>
        <v>0</v>
      </c>
      <c r="E80" s="307">
        <f>E64+E68+E69+E70+E71+E72+E73+E74+E75+E76+E77+E78+E79</f>
        <v>0</v>
      </c>
      <c r="F80" s="307"/>
      <c r="G80" s="307"/>
      <c r="H80" s="314">
        <f t="shared" si="1"/>
        <v>0</v>
      </c>
    </row>
    <row r="81" spans="1:8" ht="24.75" customHeight="1">
      <c r="A81" s="7">
        <v>72</v>
      </c>
      <c r="B81" s="28" t="s">
        <v>154</v>
      </c>
      <c r="C81" s="10" t="s">
        <v>124</v>
      </c>
      <c r="D81" s="303"/>
      <c r="E81" s="303"/>
      <c r="F81" s="303"/>
      <c r="G81" s="303"/>
      <c r="H81" s="313">
        <f t="shared" si="1"/>
        <v>0</v>
      </c>
    </row>
    <row r="82" spans="1:8" ht="24.75" customHeight="1">
      <c r="A82" s="7">
        <v>73</v>
      </c>
      <c r="B82" s="28" t="s">
        <v>155</v>
      </c>
      <c r="C82" s="10" t="s">
        <v>125</v>
      </c>
      <c r="D82" s="303"/>
      <c r="E82" s="303"/>
      <c r="F82" s="303"/>
      <c r="G82" s="303"/>
      <c r="H82" s="313">
        <f t="shared" si="1"/>
        <v>0</v>
      </c>
    </row>
    <row r="83" spans="1:8" ht="24.75" customHeight="1">
      <c r="A83" s="7">
        <v>74</v>
      </c>
      <c r="B83" s="28" t="s">
        <v>156</v>
      </c>
      <c r="C83" s="10" t="s">
        <v>126</v>
      </c>
      <c r="D83" s="303"/>
      <c r="E83" s="303"/>
      <c r="F83" s="303"/>
      <c r="G83" s="303"/>
      <c r="H83" s="313">
        <f t="shared" si="1"/>
        <v>0</v>
      </c>
    </row>
    <row r="84" spans="1:8" ht="24.75" customHeight="1">
      <c r="A84" s="7">
        <v>75</v>
      </c>
      <c r="B84" s="28" t="s">
        <v>157</v>
      </c>
      <c r="C84" s="10" t="s">
        <v>127</v>
      </c>
      <c r="D84" s="303"/>
      <c r="E84" s="303"/>
      <c r="F84" s="303"/>
      <c r="G84" s="303"/>
      <c r="H84" s="313">
        <f t="shared" si="1"/>
        <v>0</v>
      </c>
    </row>
    <row r="85" spans="1:8" ht="24.75" customHeight="1">
      <c r="A85" s="7">
        <v>76</v>
      </c>
      <c r="B85" s="3" t="s">
        <v>158</v>
      </c>
      <c r="C85" s="10" t="s">
        <v>128</v>
      </c>
      <c r="D85" s="303"/>
      <c r="E85" s="303"/>
      <c r="F85" s="303"/>
      <c r="G85" s="303"/>
      <c r="H85" s="313">
        <f t="shared" si="1"/>
        <v>0</v>
      </c>
    </row>
    <row r="86" spans="1:8" ht="24.75" customHeight="1">
      <c r="A86" s="7">
        <v>77</v>
      </c>
      <c r="B86" s="3" t="s">
        <v>159</v>
      </c>
      <c r="C86" s="10" t="s">
        <v>129</v>
      </c>
      <c r="D86" s="303"/>
      <c r="E86" s="303"/>
      <c r="F86" s="303"/>
      <c r="G86" s="303"/>
      <c r="H86" s="313">
        <f t="shared" si="1"/>
        <v>0</v>
      </c>
    </row>
    <row r="87" spans="1:8" ht="24.75" customHeight="1">
      <c r="A87" s="7">
        <v>78</v>
      </c>
      <c r="B87" s="3" t="s">
        <v>160</v>
      </c>
      <c r="C87" s="10" t="s">
        <v>130</v>
      </c>
      <c r="D87" s="303"/>
      <c r="E87" s="303"/>
      <c r="F87" s="303"/>
      <c r="G87" s="303"/>
      <c r="H87" s="313">
        <f t="shared" si="1"/>
        <v>0</v>
      </c>
    </row>
    <row r="88" spans="1:8" ht="24.75" customHeight="1">
      <c r="A88" s="17">
        <v>79</v>
      </c>
      <c r="B88" s="29" t="s">
        <v>247</v>
      </c>
      <c r="C88" s="19" t="s">
        <v>60</v>
      </c>
      <c r="D88" s="307">
        <f>SUM(D81:D87)</f>
        <v>0</v>
      </c>
      <c r="E88" s="307">
        <f>SUM(E81:E87)</f>
        <v>0</v>
      </c>
      <c r="F88" s="307"/>
      <c r="G88" s="307"/>
      <c r="H88" s="314">
        <f aca="true" t="shared" si="2" ref="H88:H104">SUM(E88:G88)</f>
        <v>0</v>
      </c>
    </row>
    <row r="89" spans="1:8" ht="24.75" customHeight="1">
      <c r="A89" s="7">
        <v>80</v>
      </c>
      <c r="B89" s="22" t="s">
        <v>173</v>
      </c>
      <c r="C89" s="10" t="s">
        <v>161</v>
      </c>
      <c r="D89" s="303"/>
      <c r="E89" s="303"/>
      <c r="F89" s="303"/>
      <c r="G89" s="303"/>
      <c r="H89" s="313">
        <f t="shared" si="2"/>
        <v>0</v>
      </c>
    </row>
    <row r="90" spans="1:8" ht="24.75" customHeight="1">
      <c r="A90" s="7">
        <v>81</v>
      </c>
      <c r="B90" s="22" t="s">
        <v>174</v>
      </c>
      <c r="C90" s="10" t="s">
        <v>162</v>
      </c>
      <c r="D90" s="303"/>
      <c r="E90" s="303"/>
      <c r="F90" s="303"/>
      <c r="G90" s="303"/>
      <c r="H90" s="313">
        <f t="shared" si="2"/>
        <v>0</v>
      </c>
    </row>
    <row r="91" spans="1:8" ht="24.75" customHeight="1">
      <c r="A91" s="7">
        <v>82</v>
      </c>
      <c r="B91" s="22" t="s">
        <v>175</v>
      </c>
      <c r="C91" s="10" t="s">
        <v>163</v>
      </c>
      <c r="D91" s="303"/>
      <c r="E91" s="303"/>
      <c r="F91" s="303"/>
      <c r="G91" s="303"/>
      <c r="H91" s="313">
        <f t="shared" si="2"/>
        <v>0</v>
      </c>
    </row>
    <row r="92" spans="1:8" ht="24.75" customHeight="1">
      <c r="A92" s="7">
        <v>83</v>
      </c>
      <c r="B92" s="22" t="s">
        <v>176</v>
      </c>
      <c r="C92" s="10" t="s">
        <v>164</v>
      </c>
      <c r="D92" s="303"/>
      <c r="E92" s="303"/>
      <c r="F92" s="303"/>
      <c r="G92" s="303"/>
      <c r="H92" s="313">
        <f t="shared" si="2"/>
        <v>0</v>
      </c>
    </row>
    <row r="93" spans="1:8" ht="24.75" customHeight="1">
      <c r="A93" s="17">
        <v>84</v>
      </c>
      <c r="B93" s="24" t="s">
        <v>248</v>
      </c>
      <c r="C93" s="19" t="s">
        <v>61</v>
      </c>
      <c r="D93" s="307">
        <f>SUM(D89:D92)</f>
        <v>0</v>
      </c>
      <c r="E93" s="307">
        <f>SUM(E89:E92)</f>
        <v>0</v>
      </c>
      <c r="F93" s="307"/>
      <c r="G93" s="307"/>
      <c r="H93" s="314">
        <f t="shared" si="2"/>
        <v>0</v>
      </c>
    </row>
    <row r="94" spans="1:8" ht="24.75" customHeight="1">
      <c r="A94" s="7">
        <v>85</v>
      </c>
      <c r="B94" s="22" t="s">
        <v>177</v>
      </c>
      <c r="C94" s="10" t="s">
        <v>165</v>
      </c>
      <c r="D94" s="303"/>
      <c r="E94" s="303"/>
      <c r="F94" s="303"/>
      <c r="G94" s="303"/>
      <c r="H94" s="313">
        <f t="shared" si="2"/>
        <v>0</v>
      </c>
    </row>
    <row r="95" spans="1:8" ht="24.75" customHeight="1">
      <c r="A95" s="7">
        <v>86</v>
      </c>
      <c r="B95" s="22" t="s">
        <v>178</v>
      </c>
      <c r="C95" s="10" t="s">
        <v>166</v>
      </c>
      <c r="D95" s="303"/>
      <c r="E95" s="303"/>
      <c r="F95" s="303"/>
      <c r="G95" s="303"/>
      <c r="H95" s="313">
        <f t="shared" si="2"/>
        <v>0</v>
      </c>
    </row>
    <row r="96" spans="1:8" ht="24.75" customHeight="1">
      <c r="A96" s="7">
        <v>87</v>
      </c>
      <c r="B96" s="22" t="s">
        <v>179</v>
      </c>
      <c r="C96" s="10" t="s">
        <v>167</v>
      </c>
      <c r="D96" s="303"/>
      <c r="E96" s="303"/>
      <c r="F96" s="303"/>
      <c r="G96" s="303"/>
      <c r="H96" s="313">
        <f t="shared" si="2"/>
        <v>0</v>
      </c>
    </row>
    <row r="97" spans="1:8" ht="24.75" customHeight="1">
      <c r="A97" s="7">
        <v>88</v>
      </c>
      <c r="B97" s="22" t="s">
        <v>180</v>
      </c>
      <c r="C97" s="10" t="s">
        <v>168</v>
      </c>
      <c r="D97" s="303"/>
      <c r="E97" s="303"/>
      <c r="F97" s="303"/>
      <c r="G97" s="303"/>
      <c r="H97" s="313">
        <f t="shared" si="2"/>
        <v>0</v>
      </c>
    </row>
    <row r="98" spans="1:8" ht="24.75" customHeight="1">
      <c r="A98" s="7">
        <v>89</v>
      </c>
      <c r="B98" s="22" t="s">
        <v>181</v>
      </c>
      <c r="C98" s="10" t="s">
        <v>169</v>
      </c>
      <c r="D98" s="303"/>
      <c r="E98" s="303"/>
      <c r="F98" s="303"/>
      <c r="G98" s="303"/>
      <c r="H98" s="313">
        <f t="shared" si="2"/>
        <v>0</v>
      </c>
    </row>
    <row r="99" spans="1:8" ht="24.75" customHeight="1">
      <c r="A99" s="7">
        <v>90</v>
      </c>
      <c r="B99" s="22" t="s">
        <v>182</v>
      </c>
      <c r="C99" s="10" t="s">
        <v>170</v>
      </c>
      <c r="D99" s="303"/>
      <c r="E99" s="303"/>
      <c r="F99" s="303"/>
      <c r="G99" s="303"/>
      <c r="H99" s="313">
        <f t="shared" si="2"/>
        <v>0</v>
      </c>
    </row>
    <row r="100" spans="1:8" ht="24.75" customHeight="1">
      <c r="A100" s="7">
        <v>91</v>
      </c>
      <c r="B100" s="22" t="s">
        <v>183</v>
      </c>
      <c r="C100" s="10" t="s">
        <v>171</v>
      </c>
      <c r="D100" s="303"/>
      <c r="E100" s="303"/>
      <c r="F100" s="303"/>
      <c r="G100" s="303"/>
      <c r="H100" s="313">
        <f t="shared" si="2"/>
        <v>0</v>
      </c>
    </row>
    <row r="101" spans="1:8" ht="24.75" customHeight="1">
      <c r="A101" s="7">
        <v>92</v>
      </c>
      <c r="B101" s="22" t="s">
        <v>244</v>
      </c>
      <c r="C101" s="10" t="s">
        <v>172</v>
      </c>
      <c r="D101" s="303"/>
      <c r="E101" s="303"/>
      <c r="F101" s="303"/>
      <c r="G101" s="303"/>
      <c r="H101" s="313">
        <f t="shared" si="2"/>
        <v>0</v>
      </c>
    </row>
    <row r="102" spans="1:8" ht="24.75" customHeight="1">
      <c r="A102" s="7">
        <v>93</v>
      </c>
      <c r="B102" s="22" t="s">
        <v>184</v>
      </c>
      <c r="C102" s="10" t="s">
        <v>245</v>
      </c>
      <c r="D102" s="303"/>
      <c r="E102" s="303"/>
      <c r="F102" s="303"/>
      <c r="G102" s="303"/>
      <c r="H102" s="313">
        <f t="shared" si="2"/>
        <v>0</v>
      </c>
    </row>
    <row r="103" spans="1:8" ht="24.75" customHeight="1">
      <c r="A103" s="17">
        <v>94</v>
      </c>
      <c r="B103" s="24" t="s">
        <v>249</v>
      </c>
      <c r="C103" s="19" t="s">
        <v>62</v>
      </c>
      <c r="D103" s="309">
        <f>SUM(D94:D102)</f>
        <v>0</v>
      </c>
      <c r="E103" s="309">
        <f>SUM(E94:E102)</f>
        <v>0</v>
      </c>
      <c r="F103" s="309"/>
      <c r="G103" s="309"/>
      <c r="H103" s="314">
        <f t="shared" si="2"/>
        <v>0</v>
      </c>
    </row>
    <row r="104" spans="1:8" ht="24.75" customHeight="1">
      <c r="A104" s="17">
        <v>95</v>
      </c>
      <c r="B104" s="29" t="s">
        <v>250</v>
      </c>
      <c r="C104" s="19" t="s">
        <v>185</v>
      </c>
      <c r="D104" s="309">
        <f>D28+D29+D54+D63+D80+D88+D93+D103</f>
        <v>98124300</v>
      </c>
      <c r="E104" s="309">
        <f>E28+E29+E54+E63+E80+E88+E93+E103</f>
        <v>95124300</v>
      </c>
      <c r="F104" s="309">
        <f>F28+F29+F54+F63+F80+F88+F93+F103</f>
        <v>3000000</v>
      </c>
      <c r="G104" s="309">
        <f>G28+G29+G54+G63+G80+G88+G93+G103</f>
        <v>0</v>
      </c>
      <c r="H104" s="314">
        <f t="shared" si="2"/>
        <v>98124300</v>
      </c>
    </row>
    <row r="105" spans="1:8" ht="24.75" customHeight="1">
      <c r="A105" s="41"/>
      <c r="B105" s="45"/>
      <c r="C105" s="42"/>
      <c r="D105" s="43"/>
      <c r="E105" s="43"/>
      <c r="F105" s="43"/>
      <c r="G105" s="43"/>
      <c r="H105" s="43"/>
    </row>
    <row r="106" spans="1:8" ht="24.75" customHeight="1">
      <c r="A106" s="41"/>
      <c r="B106" s="46"/>
      <c r="C106" s="42"/>
      <c r="D106" s="43"/>
      <c r="E106" s="43"/>
      <c r="F106" s="43"/>
      <c r="G106" s="43"/>
      <c r="H106" s="43"/>
    </row>
    <row r="107" spans="1:8" ht="43.5" customHeight="1">
      <c r="A107" s="30" t="s">
        <v>223</v>
      </c>
      <c r="B107" s="31" t="s">
        <v>26</v>
      </c>
      <c r="C107" s="32" t="s">
        <v>222</v>
      </c>
      <c r="D107" s="35" t="s">
        <v>253</v>
      </c>
      <c r="E107" s="35" t="s">
        <v>609</v>
      </c>
      <c r="F107" s="35" t="s">
        <v>606</v>
      </c>
      <c r="G107" s="35" t="s">
        <v>607</v>
      </c>
      <c r="H107" s="35" t="s">
        <v>608</v>
      </c>
    </row>
    <row r="108" spans="1:8" ht="43.5" customHeight="1">
      <c r="A108" s="117" t="s">
        <v>186</v>
      </c>
      <c r="B108" s="128" t="s">
        <v>479</v>
      </c>
      <c r="C108" s="129" t="s">
        <v>509</v>
      </c>
      <c r="D108" s="311"/>
      <c r="E108" s="311"/>
      <c r="F108" s="311"/>
      <c r="G108" s="311"/>
      <c r="H108" s="311">
        <f>SUM(E108:G108)</f>
        <v>0</v>
      </c>
    </row>
    <row r="109" spans="1:8" ht="24.75" customHeight="1">
      <c r="A109" s="117" t="s">
        <v>187</v>
      </c>
      <c r="B109" s="130" t="s">
        <v>480</v>
      </c>
      <c r="C109" s="129" t="s">
        <v>510</v>
      </c>
      <c r="D109" s="311"/>
      <c r="E109" s="311"/>
      <c r="F109" s="311"/>
      <c r="G109" s="311"/>
      <c r="H109" s="311">
        <f aca="true" t="shared" si="3" ref="H109:H143">SUM(E109:G109)</f>
        <v>0</v>
      </c>
    </row>
    <row r="110" spans="1:8" ht="24.75" customHeight="1">
      <c r="A110" s="117" t="s">
        <v>188</v>
      </c>
      <c r="B110" s="128" t="s">
        <v>481</v>
      </c>
      <c r="C110" s="129" t="s">
        <v>511</v>
      </c>
      <c r="D110" s="311"/>
      <c r="E110" s="311"/>
      <c r="F110" s="311"/>
      <c r="G110" s="311"/>
      <c r="H110" s="311">
        <f t="shared" si="3"/>
        <v>0</v>
      </c>
    </row>
    <row r="111" spans="1:8" ht="33.75" customHeight="1">
      <c r="A111" s="125" t="s">
        <v>389</v>
      </c>
      <c r="B111" s="131" t="s">
        <v>482</v>
      </c>
      <c r="C111" s="132" t="s">
        <v>512</v>
      </c>
      <c r="D111" s="310">
        <f>SUM(D108:D110)</f>
        <v>0</v>
      </c>
      <c r="E111" s="310">
        <f>SUM(E108:E110)</f>
        <v>0</v>
      </c>
      <c r="F111" s="310"/>
      <c r="G111" s="310"/>
      <c r="H111" s="311">
        <f t="shared" si="3"/>
        <v>0</v>
      </c>
    </row>
    <row r="112" spans="1:8" ht="24.75" customHeight="1">
      <c r="A112" s="117" t="s">
        <v>450</v>
      </c>
      <c r="B112" s="130" t="s">
        <v>483</v>
      </c>
      <c r="C112" s="129" t="s">
        <v>513</v>
      </c>
      <c r="D112" s="311"/>
      <c r="E112" s="311"/>
      <c r="F112" s="311"/>
      <c r="G112" s="311"/>
      <c r="H112" s="311">
        <f t="shared" si="3"/>
        <v>0</v>
      </c>
    </row>
    <row r="113" spans="1:8" ht="24.75" customHeight="1">
      <c r="A113" s="117" t="s">
        <v>451</v>
      </c>
      <c r="B113" s="128" t="s">
        <v>484</v>
      </c>
      <c r="C113" s="129" t="s">
        <v>514</v>
      </c>
      <c r="D113" s="311"/>
      <c r="E113" s="311"/>
      <c r="F113" s="311"/>
      <c r="G113" s="311"/>
      <c r="H113" s="311">
        <f t="shared" si="3"/>
        <v>0</v>
      </c>
    </row>
    <row r="114" spans="1:8" ht="15">
      <c r="A114" s="117" t="s">
        <v>452</v>
      </c>
      <c r="B114" s="130" t="s">
        <v>485</v>
      </c>
      <c r="C114" s="129" t="s">
        <v>515</v>
      </c>
      <c r="D114" s="311"/>
      <c r="E114" s="311"/>
      <c r="F114" s="311"/>
      <c r="G114" s="311"/>
      <c r="H114" s="311">
        <f t="shared" si="3"/>
        <v>0</v>
      </c>
    </row>
    <row r="115" spans="1:8" ht="15">
      <c r="A115" s="117" t="s">
        <v>453</v>
      </c>
      <c r="B115" s="128" t="s">
        <v>486</v>
      </c>
      <c r="C115" s="129" t="s">
        <v>516</v>
      </c>
      <c r="D115" s="311"/>
      <c r="E115" s="311"/>
      <c r="F115" s="311"/>
      <c r="G115" s="311"/>
      <c r="H115" s="311">
        <f t="shared" si="3"/>
        <v>0</v>
      </c>
    </row>
    <row r="116" spans="1:8" ht="15.75">
      <c r="A116" s="117" t="s">
        <v>454</v>
      </c>
      <c r="B116" s="133" t="s">
        <v>487</v>
      </c>
      <c r="C116" s="134" t="s">
        <v>517</v>
      </c>
      <c r="D116" s="311">
        <f>SUM(D112:D115)</f>
        <v>0</v>
      </c>
      <c r="E116" s="311">
        <f>SUM(E112:E115)</f>
        <v>0</v>
      </c>
      <c r="F116" s="311"/>
      <c r="G116" s="311"/>
      <c r="H116" s="311">
        <f t="shared" si="3"/>
        <v>0</v>
      </c>
    </row>
    <row r="117" spans="1:8" ht="15">
      <c r="A117" s="117" t="s">
        <v>455</v>
      </c>
      <c r="B117" s="129" t="s">
        <v>488</v>
      </c>
      <c r="C117" s="129" t="s">
        <v>518</v>
      </c>
      <c r="D117" s="311"/>
      <c r="E117" s="311"/>
      <c r="F117" s="311"/>
      <c r="G117" s="311"/>
      <c r="H117" s="311">
        <f t="shared" si="3"/>
        <v>0</v>
      </c>
    </row>
    <row r="118" spans="1:8" ht="15">
      <c r="A118" s="117" t="s">
        <v>456</v>
      </c>
      <c r="B118" s="129" t="s">
        <v>489</v>
      </c>
      <c r="C118" s="129" t="s">
        <v>519</v>
      </c>
      <c r="D118" s="311"/>
      <c r="E118" s="311"/>
      <c r="F118" s="311"/>
      <c r="G118" s="311"/>
      <c r="H118" s="311">
        <f t="shared" si="3"/>
        <v>0</v>
      </c>
    </row>
    <row r="119" spans="1:8" ht="15.75">
      <c r="A119" s="117" t="s">
        <v>457</v>
      </c>
      <c r="B119" s="134" t="s">
        <v>490</v>
      </c>
      <c r="C119" s="134" t="s">
        <v>520</v>
      </c>
      <c r="D119" s="311">
        <f>SUM(D117:D118)</f>
        <v>0</v>
      </c>
      <c r="E119" s="311">
        <f>SUM(E117:E118)</f>
        <v>0</v>
      </c>
      <c r="F119" s="311"/>
      <c r="G119" s="311"/>
      <c r="H119" s="311">
        <f t="shared" si="3"/>
        <v>0</v>
      </c>
    </row>
    <row r="120" spans="1:8" ht="15">
      <c r="A120" s="117" t="s">
        <v>458</v>
      </c>
      <c r="B120" s="128" t="s">
        <v>491</v>
      </c>
      <c r="C120" s="129" t="s">
        <v>521</v>
      </c>
      <c r="D120" s="311"/>
      <c r="E120" s="311"/>
      <c r="F120" s="311"/>
      <c r="G120" s="311"/>
      <c r="H120" s="311">
        <f t="shared" si="3"/>
        <v>0</v>
      </c>
    </row>
    <row r="121" spans="1:8" ht="15">
      <c r="A121" s="117" t="s">
        <v>459</v>
      </c>
      <c r="B121" s="128" t="s">
        <v>492</v>
      </c>
      <c r="C121" s="129" t="s">
        <v>522</v>
      </c>
      <c r="D121" s="311"/>
      <c r="E121" s="311"/>
      <c r="F121" s="311"/>
      <c r="G121" s="311"/>
      <c r="H121" s="311">
        <f t="shared" si="3"/>
        <v>0</v>
      </c>
    </row>
    <row r="122" spans="1:8" ht="15">
      <c r="A122" s="117" t="s">
        <v>460</v>
      </c>
      <c r="B122" s="128" t="s">
        <v>493</v>
      </c>
      <c r="C122" s="129" t="s">
        <v>523</v>
      </c>
      <c r="D122" s="311">
        <v>97108300</v>
      </c>
      <c r="E122" s="311">
        <v>97108300</v>
      </c>
      <c r="F122" s="311"/>
      <c r="G122" s="311"/>
      <c r="H122" s="311">
        <f t="shared" si="3"/>
        <v>97108300</v>
      </c>
    </row>
    <row r="123" spans="1:8" ht="15">
      <c r="A123" s="117" t="s">
        <v>461</v>
      </c>
      <c r="B123" s="128" t="s">
        <v>494</v>
      </c>
      <c r="C123" s="129" t="s">
        <v>524</v>
      </c>
      <c r="D123" s="311"/>
      <c r="E123" s="311"/>
      <c r="F123" s="311"/>
      <c r="G123" s="311"/>
      <c r="H123" s="311">
        <f t="shared" si="3"/>
        <v>0</v>
      </c>
    </row>
    <row r="124" spans="1:8" ht="15">
      <c r="A124" s="117" t="s">
        <v>462</v>
      </c>
      <c r="B124" s="130" t="s">
        <v>495</v>
      </c>
      <c r="C124" s="129" t="s">
        <v>525</v>
      </c>
      <c r="D124" s="311"/>
      <c r="E124" s="311"/>
      <c r="F124" s="311"/>
      <c r="G124" s="311"/>
      <c r="H124" s="311">
        <f t="shared" si="3"/>
        <v>0</v>
      </c>
    </row>
    <row r="125" spans="1:8" ht="15">
      <c r="A125" s="117" t="s">
        <v>463</v>
      </c>
      <c r="B125" s="130" t="s">
        <v>496</v>
      </c>
      <c r="C125" s="129" t="s">
        <v>526</v>
      </c>
      <c r="D125" s="311"/>
      <c r="E125" s="311"/>
      <c r="F125" s="311"/>
      <c r="G125" s="311"/>
      <c r="H125" s="311">
        <f t="shared" si="3"/>
        <v>0</v>
      </c>
    </row>
    <row r="126" spans="1:8" ht="15">
      <c r="A126" s="117" t="s">
        <v>464</v>
      </c>
      <c r="B126" s="130" t="s">
        <v>497</v>
      </c>
      <c r="C126" s="129" t="s">
        <v>527</v>
      </c>
      <c r="D126" s="311"/>
      <c r="E126" s="311"/>
      <c r="F126" s="311"/>
      <c r="G126" s="311"/>
      <c r="H126" s="311">
        <f t="shared" si="3"/>
        <v>0</v>
      </c>
    </row>
    <row r="127" spans="1:8" ht="15.75">
      <c r="A127" s="117" t="s">
        <v>465</v>
      </c>
      <c r="B127" s="135" t="s">
        <v>498</v>
      </c>
      <c r="C127" s="134" t="s">
        <v>528</v>
      </c>
      <c r="D127" s="311">
        <f>SUM(D125:D126)</f>
        <v>0</v>
      </c>
      <c r="E127" s="311">
        <f>SUM(E125:E126)</f>
        <v>0</v>
      </c>
      <c r="F127" s="311"/>
      <c r="G127" s="311"/>
      <c r="H127" s="311">
        <f t="shared" si="3"/>
        <v>0</v>
      </c>
    </row>
    <row r="128" spans="1:8" ht="15.75">
      <c r="A128" s="117" t="s">
        <v>466</v>
      </c>
      <c r="B128" s="135" t="s">
        <v>499</v>
      </c>
      <c r="C128" s="134" t="s">
        <v>529</v>
      </c>
      <c r="D128" s="311">
        <f>D111+D116+D119+D120+D121+D122+D123+D124</f>
        <v>97108300</v>
      </c>
      <c r="E128" s="311">
        <f>E111+E116+E119+E120+E121+E122+E123+E124</f>
        <v>97108300</v>
      </c>
      <c r="F128" s="311"/>
      <c r="G128" s="311"/>
      <c r="H128" s="311">
        <f t="shared" si="3"/>
        <v>97108300</v>
      </c>
    </row>
    <row r="129" spans="1:8" ht="15">
      <c r="A129" s="117" t="s">
        <v>467</v>
      </c>
      <c r="B129" s="130" t="s">
        <v>500</v>
      </c>
      <c r="C129" s="129" t="s">
        <v>530</v>
      </c>
      <c r="D129" s="311"/>
      <c r="E129" s="311"/>
      <c r="F129" s="311"/>
      <c r="G129" s="311"/>
      <c r="H129" s="311">
        <f t="shared" si="3"/>
        <v>0</v>
      </c>
    </row>
    <row r="130" spans="1:8" ht="15">
      <c r="A130" s="117" t="s">
        <v>468</v>
      </c>
      <c r="B130" s="130" t="s">
        <v>501</v>
      </c>
      <c r="C130" s="129" t="s">
        <v>531</v>
      </c>
      <c r="D130" s="311"/>
      <c r="E130" s="311"/>
      <c r="F130" s="311"/>
      <c r="G130" s="311"/>
      <c r="H130" s="311">
        <f t="shared" si="3"/>
        <v>0</v>
      </c>
    </row>
    <row r="131" spans="1:8" ht="15">
      <c r="A131" s="117" t="s">
        <v>469</v>
      </c>
      <c r="B131" s="128" t="s">
        <v>502</v>
      </c>
      <c r="C131" s="129" t="s">
        <v>532</v>
      </c>
      <c r="D131" s="311"/>
      <c r="E131" s="311"/>
      <c r="F131" s="311"/>
      <c r="G131" s="311"/>
      <c r="H131" s="311">
        <f t="shared" si="3"/>
        <v>0</v>
      </c>
    </row>
    <row r="132" spans="1:8" ht="15">
      <c r="A132" s="117" t="s">
        <v>470</v>
      </c>
      <c r="B132" s="128" t="s">
        <v>503</v>
      </c>
      <c r="C132" s="129" t="s">
        <v>533</v>
      </c>
      <c r="D132" s="311"/>
      <c r="E132" s="311"/>
      <c r="F132" s="311"/>
      <c r="G132" s="311"/>
      <c r="H132" s="311">
        <f t="shared" si="3"/>
        <v>0</v>
      </c>
    </row>
    <row r="133" spans="1:8" ht="15">
      <c r="A133" s="117" t="s">
        <v>471</v>
      </c>
      <c r="B133" s="128" t="s">
        <v>504</v>
      </c>
      <c r="C133" s="129" t="s">
        <v>534</v>
      </c>
      <c r="D133" s="311"/>
      <c r="E133" s="311"/>
      <c r="F133" s="311"/>
      <c r="G133" s="311"/>
      <c r="H133" s="311">
        <f t="shared" si="3"/>
        <v>0</v>
      </c>
    </row>
    <row r="134" spans="1:8" ht="15.75">
      <c r="A134" s="117" t="s">
        <v>472</v>
      </c>
      <c r="B134" s="133" t="s">
        <v>505</v>
      </c>
      <c r="C134" s="134" t="s">
        <v>535</v>
      </c>
      <c r="D134" s="311">
        <f>SUM(D129:D133)</f>
        <v>0</v>
      </c>
      <c r="E134" s="311">
        <f>SUM(E129:E133)</f>
        <v>0</v>
      </c>
      <c r="F134" s="311"/>
      <c r="G134" s="311"/>
      <c r="H134" s="311">
        <f t="shared" si="3"/>
        <v>0</v>
      </c>
    </row>
    <row r="135" spans="1:8" ht="15">
      <c r="A135" s="117" t="s">
        <v>473</v>
      </c>
      <c r="B135" s="130" t="s">
        <v>506</v>
      </c>
      <c r="C135" s="129" t="s">
        <v>536</v>
      </c>
      <c r="D135" s="311"/>
      <c r="E135" s="311"/>
      <c r="F135" s="311"/>
      <c r="G135" s="311"/>
      <c r="H135" s="311">
        <f t="shared" si="3"/>
        <v>0</v>
      </c>
    </row>
    <row r="136" spans="1:8" ht="15">
      <c r="A136" s="117" t="s">
        <v>474</v>
      </c>
      <c r="B136" s="130" t="s">
        <v>507</v>
      </c>
      <c r="C136" s="129" t="s">
        <v>537</v>
      </c>
      <c r="D136" s="311"/>
      <c r="E136" s="311"/>
      <c r="F136" s="311"/>
      <c r="G136" s="311"/>
      <c r="H136" s="311">
        <f t="shared" si="3"/>
        <v>0</v>
      </c>
    </row>
    <row r="137" spans="1:8" ht="15.75">
      <c r="A137" s="117" t="s">
        <v>475</v>
      </c>
      <c r="B137" s="133" t="s">
        <v>508</v>
      </c>
      <c r="C137" s="134" t="s">
        <v>538</v>
      </c>
      <c r="D137" s="311">
        <f>D128+D134+D135+D136</f>
        <v>97108300</v>
      </c>
      <c r="E137" s="311">
        <f>E128+E134+E135+E136</f>
        <v>97108300</v>
      </c>
      <c r="F137" s="311"/>
      <c r="G137" s="311"/>
      <c r="H137" s="311">
        <f t="shared" si="3"/>
        <v>97108300</v>
      </c>
    </row>
    <row r="138" spans="1:8" ht="15">
      <c r="A138" s="117"/>
      <c r="B138" s="117"/>
      <c r="C138" s="117"/>
      <c r="D138" s="311"/>
      <c r="E138" s="311"/>
      <c r="F138" s="311"/>
      <c r="G138" s="311"/>
      <c r="H138" s="311">
        <f t="shared" si="3"/>
        <v>0</v>
      </c>
    </row>
    <row r="139" spans="1:8" ht="15">
      <c r="A139" s="117"/>
      <c r="B139" s="117"/>
      <c r="C139" s="117"/>
      <c r="D139" s="311"/>
      <c r="E139" s="311"/>
      <c r="F139" s="311"/>
      <c r="G139" s="311"/>
      <c r="H139" s="311">
        <f t="shared" si="3"/>
        <v>0</v>
      </c>
    </row>
    <row r="140" spans="1:8" ht="15.75">
      <c r="A140" s="117"/>
      <c r="B140" s="59" t="s">
        <v>540</v>
      </c>
      <c r="C140" s="59"/>
      <c r="D140" s="309">
        <v>1016000</v>
      </c>
      <c r="E140" s="309">
        <v>1016000</v>
      </c>
      <c r="F140" s="309"/>
      <c r="G140" s="309"/>
      <c r="H140" s="312">
        <f t="shared" si="3"/>
        <v>1016000</v>
      </c>
    </row>
    <row r="141" spans="1:8" ht="15.75">
      <c r="A141" s="117"/>
      <c r="B141" s="59" t="s">
        <v>576</v>
      </c>
      <c r="C141" s="59"/>
      <c r="D141" s="309"/>
      <c r="E141" s="309"/>
      <c r="F141" s="309"/>
      <c r="G141" s="309"/>
      <c r="H141" s="312">
        <f t="shared" si="3"/>
        <v>0</v>
      </c>
    </row>
    <row r="142" spans="1:8" ht="15.75">
      <c r="A142" s="117"/>
      <c r="B142" s="59" t="s">
        <v>541</v>
      </c>
      <c r="C142" s="59"/>
      <c r="D142" s="309">
        <f>D137</f>
        <v>97108300</v>
      </c>
      <c r="E142" s="309">
        <f>E137</f>
        <v>97108300</v>
      </c>
      <c r="F142" s="309"/>
      <c r="G142" s="309"/>
      <c r="H142" s="312">
        <f t="shared" si="3"/>
        <v>97108300</v>
      </c>
    </row>
    <row r="143" spans="1:8" ht="15.75">
      <c r="A143" s="117"/>
      <c r="B143" s="59" t="s">
        <v>542</v>
      </c>
      <c r="C143" s="59"/>
      <c r="D143" s="309">
        <f>D140+D142</f>
        <v>98124300</v>
      </c>
      <c r="E143" s="309">
        <f>SUM(E140:E142)</f>
        <v>98124300</v>
      </c>
      <c r="F143" s="309"/>
      <c r="G143" s="309"/>
      <c r="H143" s="312">
        <f t="shared" si="3"/>
        <v>98124300</v>
      </c>
    </row>
  </sheetData>
  <sheetProtection/>
  <mergeCells count="4">
    <mergeCell ref="F1:H1"/>
    <mergeCell ref="A4:H4"/>
    <mergeCell ref="A5:H5"/>
    <mergeCell ref="E7:G7"/>
  </mergeCells>
  <printOptions horizontalCentered="1" verticalCentered="1"/>
  <pageMargins left="0.11811023622047245" right="0.7086614173228347" top="0.15748031496062992" bottom="0.15748031496062992" header="0.31496062992125984" footer="0.31496062992125984"/>
  <pageSetup horizontalDpi="600" verticalDpi="600" orientation="landscape" paperSize="9" scale="44" r:id="rId1"/>
  <rowBreaks count="2" manualBreakCount="2">
    <brk id="54" max="255" man="1"/>
    <brk id="10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3"/>
  <sheetViews>
    <sheetView view="pageBreakPreview" zoomScale="70" zoomScaleSheetLayoutView="70" zoomScalePageLayoutView="0" workbookViewId="0" topLeftCell="A112">
      <selection activeCell="E123" sqref="E123"/>
    </sheetView>
  </sheetViews>
  <sheetFormatPr defaultColWidth="9.140625" defaultRowHeight="12.75"/>
  <cols>
    <col min="2" max="2" width="80.8515625" style="0" customWidth="1"/>
    <col min="3" max="3" width="14.57421875" style="0" customWidth="1"/>
    <col min="4" max="7" width="21.57421875" style="0" customWidth="1"/>
    <col min="8" max="8" width="18.28125" style="0" customWidth="1"/>
  </cols>
  <sheetData>
    <row r="1" spans="6:8" ht="19.5" customHeight="1">
      <c r="F1" s="347" t="s">
        <v>659</v>
      </c>
      <c r="G1" s="348"/>
      <c r="H1" s="348"/>
    </row>
    <row r="2" ht="19.5" customHeight="1"/>
    <row r="3" spans="1:8" ht="19.5" customHeight="1">
      <c r="A3" s="348"/>
      <c r="B3" s="348"/>
      <c r="C3" s="348"/>
      <c r="D3" s="348"/>
      <c r="E3" s="348"/>
      <c r="F3" s="348"/>
      <c r="G3" s="348"/>
      <c r="H3" s="348"/>
    </row>
    <row r="4" spans="1:8" ht="19.5" customHeight="1">
      <c r="A4" s="376" t="s">
        <v>660</v>
      </c>
      <c r="B4" s="376"/>
      <c r="C4" s="376"/>
      <c r="D4" s="376"/>
      <c r="E4" s="376"/>
      <c r="F4" s="376"/>
      <c r="G4" s="376"/>
      <c r="H4" s="376"/>
    </row>
    <row r="5" spans="1:8" ht="19.5" customHeight="1">
      <c r="A5" s="37"/>
      <c r="B5" s="4"/>
      <c r="C5" s="4"/>
      <c r="D5" s="4"/>
      <c r="E5" s="4"/>
      <c r="F5" s="4"/>
      <c r="G5" s="4"/>
      <c r="H5" s="38"/>
    </row>
    <row r="6" spans="1:8" ht="19.5" customHeight="1">
      <c r="A6" s="39"/>
      <c r="B6" s="5"/>
      <c r="C6" s="5"/>
      <c r="D6" s="5"/>
      <c r="E6" s="374" t="s">
        <v>613</v>
      </c>
      <c r="F6" s="375"/>
      <c r="G6" s="375"/>
      <c r="H6" s="285" t="s">
        <v>633</v>
      </c>
    </row>
    <row r="7" spans="1:8" ht="24.75" customHeight="1">
      <c r="A7" s="30" t="s">
        <v>223</v>
      </c>
      <c r="B7" s="31" t="s">
        <v>26</v>
      </c>
      <c r="C7" s="32" t="s">
        <v>222</v>
      </c>
      <c r="D7" s="36" t="s">
        <v>252</v>
      </c>
      <c r="E7" s="35" t="s">
        <v>603</v>
      </c>
      <c r="F7" s="35" t="s">
        <v>610</v>
      </c>
      <c r="G7" s="35" t="s">
        <v>611</v>
      </c>
      <c r="H7" s="35" t="s">
        <v>612</v>
      </c>
    </row>
    <row r="8" spans="1:8" ht="24.75" customHeight="1">
      <c r="A8" s="6" t="s">
        <v>186</v>
      </c>
      <c r="B8" s="2" t="s">
        <v>187</v>
      </c>
      <c r="C8" s="2" t="s">
        <v>188</v>
      </c>
      <c r="D8" s="1"/>
      <c r="E8" s="1"/>
      <c r="F8" s="1"/>
      <c r="G8" s="1"/>
      <c r="H8" s="1">
        <f>SUM(D8:G8)</f>
        <v>0</v>
      </c>
    </row>
    <row r="9" spans="1:8" ht="24.75" customHeight="1">
      <c r="A9" s="7" t="s">
        <v>0</v>
      </c>
      <c r="B9" s="8" t="s">
        <v>20</v>
      </c>
      <c r="C9" s="9" t="s">
        <v>51</v>
      </c>
      <c r="D9" s="303">
        <v>37396400</v>
      </c>
      <c r="E9" s="303">
        <v>37396400</v>
      </c>
      <c r="F9" s="303"/>
      <c r="G9" s="303"/>
      <c r="H9" s="303">
        <f>SUM(E9:G9)</f>
        <v>37396400</v>
      </c>
    </row>
    <row r="10" spans="1:8" ht="24.75" customHeight="1">
      <c r="A10" s="7" t="s">
        <v>1</v>
      </c>
      <c r="B10" s="8" t="s">
        <v>47</v>
      </c>
      <c r="C10" s="10" t="s">
        <v>50</v>
      </c>
      <c r="D10" s="303">
        <v>3470450</v>
      </c>
      <c r="E10" s="303">
        <v>3470450</v>
      </c>
      <c r="F10" s="303"/>
      <c r="G10" s="303"/>
      <c r="H10" s="303">
        <f aca="true" t="shared" si="0" ref="H10:H21">SUM(E10:G10)</f>
        <v>3470450</v>
      </c>
    </row>
    <row r="11" spans="1:8" ht="24.75" customHeight="1">
      <c r="A11" s="7" t="s">
        <v>2</v>
      </c>
      <c r="B11" s="8" t="s">
        <v>46</v>
      </c>
      <c r="C11" s="10" t="s">
        <v>49</v>
      </c>
      <c r="D11" s="303"/>
      <c r="E11" s="303"/>
      <c r="F11" s="303"/>
      <c r="G11" s="303"/>
      <c r="H11" s="303">
        <f t="shared" si="0"/>
        <v>0</v>
      </c>
    </row>
    <row r="12" spans="1:8" ht="24.75" customHeight="1">
      <c r="A12" s="7" t="s">
        <v>3</v>
      </c>
      <c r="B12" s="11" t="s">
        <v>19</v>
      </c>
      <c r="C12" s="10" t="s">
        <v>48</v>
      </c>
      <c r="D12" s="303"/>
      <c r="E12" s="303"/>
      <c r="F12" s="303"/>
      <c r="G12" s="303"/>
      <c r="H12" s="303">
        <f t="shared" si="0"/>
        <v>0</v>
      </c>
    </row>
    <row r="13" spans="1:8" ht="24.75" customHeight="1">
      <c r="A13" s="7" t="s">
        <v>4</v>
      </c>
      <c r="B13" s="11" t="s">
        <v>16</v>
      </c>
      <c r="C13" s="10" t="s">
        <v>45</v>
      </c>
      <c r="D13" s="303"/>
      <c r="E13" s="303"/>
      <c r="F13" s="303"/>
      <c r="G13" s="303"/>
      <c r="H13" s="303">
        <f t="shared" si="0"/>
        <v>0</v>
      </c>
    </row>
    <row r="14" spans="1:8" ht="24.75" customHeight="1">
      <c r="A14" s="7" t="s">
        <v>5</v>
      </c>
      <c r="B14" s="11" t="s">
        <v>17</v>
      </c>
      <c r="C14" s="10" t="s">
        <v>44</v>
      </c>
      <c r="D14" s="303"/>
      <c r="E14" s="303"/>
      <c r="F14" s="303"/>
      <c r="G14" s="303"/>
      <c r="H14" s="303">
        <f t="shared" si="0"/>
        <v>0</v>
      </c>
    </row>
    <row r="15" spans="1:8" ht="24.75" customHeight="1">
      <c r="A15" s="7" t="s">
        <v>6</v>
      </c>
      <c r="B15" s="11" t="s">
        <v>21</v>
      </c>
      <c r="C15" s="10" t="s">
        <v>43</v>
      </c>
      <c r="D15" s="303">
        <v>300000</v>
      </c>
      <c r="E15" s="303">
        <v>300000</v>
      </c>
      <c r="F15" s="303"/>
      <c r="G15" s="303"/>
      <c r="H15" s="303">
        <f t="shared" si="0"/>
        <v>300000</v>
      </c>
    </row>
    <row r="16" spans="1:8" ht="24.75" customHeight="1">
      <c r="A16" s="7" t="s">
        <v>7</v>
      </c>
      <c r="B16" s="11" t="s">
        <v>41</v>
      </c>
      <c r="C16" s="10" t="s">
        <v>42</v>
      </c>
      <c r="D16" s="303"/>
      <c r="E16" s="303"/>
      <c r="F16" s="303"/>
      <c r="G16" s="303"/>
      <c r="H16" s="303">
        <f t="shared" si="0"/>
        <v>0</v>
      </c>
    </row>
    <row r="17" spans="1:8" ht="24.75" customHeight="1">
      <c r="A17" s="7" t="s">
        <v>8</v>
      </c>
      <c r="B17" s="12" t="s">
        <v>18</v>
      </c>
      <c r="C17" s="10" t="s">
        <v>40</v>
      </c>
      <c r="D17" s="303"/>
      <c r="E17" s="303"/>
      <c r="F17" s="303"/>
      <c r="G17" s="303"/>
      <c r="H17" s="303">
        <f t="shared" si="0"/>
        <v>0</v>
      </c>
    </row>
    <row r="18" spans="1:8" ht="24.75" customHeight="1">
      <c r="A18" s="7" t="s">
        <v>9</v>
      </c>
      <c r="B18" s="12" t="s">
        <v>37</v>
      </c>
      <c r="C18" s="10" t="s">
        <v>39</v>
      </c>
      <c r="D18" s="303">
        <v>156000</v>
      </c>
      <c r="E18" s="303">
        <v>156000</v>
      </c>
      <c r="F18" s="303"/>
      <c r="G18" s="303"/>
      <c r="H18" s="303">
        <f t="shared" si="0"/>
        <v>156000</v>
      </c>
    </row>
    <row r="19" spans="1:8" ht="24.75" customHeight="1">
      <c r="A19" s="7" t="s">
        <v>10</v>
      </c>
      <c r="B19" s="12" t="s">
        <v>36</v>
      </c>
      <c r="C19" s="10" t="s">
        <v>38</v>
      </c>
      <c r="D19" s="303"/>
      <c r="E19" s="303"/>
      <c r="F19" s="303"/>
      <c r="G19" s="303"/>
      <c r="H19" s="303">
        <f t="shared" si="0"/>
        <v>0</v>
      </c>
    </row>
    <row r="20" spans="1:8" ht="24.75" customHeight="1">
      <c r="A20" s="7" t="s">
        <v>11</v>
      </c>
      <c r="B20" s="12" t="s">
        <v>35</v>
      </c>
      <c r="C20" s="10" t="s">
        <v>34</v>
      </c>
      <c r="D20" s="303"/>
      <c r="E20" s="303"/>
      <c r="F20" s="303"/>
      <c r="G20" s="303"/>
      <c r="H20" s="303">
        <f t="shared" si="0"/>
        <v>0</v>
      </c>
    </row>
    <row r="21" spans="1:8" ht="24.75" customHeight="1">
      <c r="A21" s="7" t="s">
        <v>12</v>
      </c>
      <c r="B21" s="12" t="s">
        <v>25</v>
      </c>
      <c r="C21" s="10" t="s">
        <v>33</v>
      </c>
      <c r="D21" s="303">
        <v>2370000</v>
      </c>
      <c r="E21" s="303">
        <v>2370000</v>
      </c>
      <c r="F21" s="303"/>
      <c r="G21" s="303"/>
      <c r="H21" s="303">
        <f t="shared" si="0"/>
        <v>2370000</v>
      </c>
    </row>
    <row r="22" spans="1:8" ht="24.75" customHeight="1">
      <c r="A22" s="13" t="s">
        <v>13</v>
      </c>
      <c r="B22" s="14" t="s">
        <v>224</v>
      </c>
      <c r="C22" s="15" t="s">
        <v>27</v>
      </c>
      <c r="D22" s="304">
        <f>SUM(D9:D21)</f>
        <v>43692850</v>
      </c>
      <c r="E22" s="304">
        <f>SUM(E8:E21)</f>
        <v>43692850</v>
      </c>
      <c r="F22" s="304"/>
      <c r="G22" s="304"/>
      <c r="H22" s="305">
        <f>SUM(E22:G22)</f>
        <v>43692850</v>
      </c>
    </row>
    <row r="23" spans="1:8" ht="24.75" customHeight="1">
      <c r="A23" s="7" t="s">
        <v>14</v>
      </c>
      <c r="B23" s="12" t="s">
        <v>22</v>
      </c>
      <c r="C23" s="10" t="s">
        <v>28</v>
      </c>
      <c r="D23" s="303"/>
      <c r="E23" s="303"/>
      <c r="F23" s="303"/>
      <c r="G23" s="303"/>
      <c r="H23" s="306">
        <f aca="true" t="shared" si="1" ref="H23:H86">SUM(E23:G23)</f>
        <v>0</v>
      </c>
    </row>
    <row r="24" spans="1:8" ht="24.75" customHeight="1">
      <c r="A24" s="7" t="s">
        <v>15</v>
      </c>
      <c r="B24" s="12" t="s">
        <v>234</v>
      </c>
      <c r="C24" s="10" t="s">
        <v>29</v>
      </c>
      <c r="D24" s="303">
        <v>600000</v>
      </c>
      <c r="E24" s="303">
        <v>600000</v>
      </c>
      <c r="F24" s="303"/>
      <c r="G24" s="303"/>
      <c r="H24" s="306">
        <f t="shared" si="1"/>
        <v>600000</v>
      </c>
    </row>
    <row r="25" spans="1:8" ht="24.75" customHeight="1">
      <c r="A25" s="7" t="s">
        <v>53</v>
      </c>
      <c r="B25" s="3" t="s">
        <v>23</v>
      </c>
      <c r="C25" s="10" t="s">
        <v>30</v>
      </c>
      <c r="D25" s="303"/>
      <c r="E25" s="303"/>
      <c r="F25" s="303"/>
      <c r="G25" s="303"/>
      <c r="H25" s="306">
        <f t="shared" si="1"/>
        <v>0</v>
      </c>
    </row>
    <row r="26" spans="1:8" ht="24.75" customHeight="1">
      <c r="A26" s="13" t="s">
        <v>54</v>
      </c>
      <c r="B26" s="16" t="s">
        <v>225</v>
      </c>
      <c r="C26" s="15" t="s">
        <v>31</v>
      </c>
      <c r="D26" s="304">
        <f>SUM(D23:D25)</f>
        <v>600000</v>
      </c>
      <c r="E26" s="304">
        <f>SUM(E23:E25)</f>
        <v>600000</v>
      </c>
      <c r="F26" s="304"/>
      <c r="G26" s="304"/>
      <c r="H26" s="305">
        <f t="shared" si="1"/>
        <v>600000</v>
      </c>
    </row>
    <row r="27" spans="1:8" ht="24.75" customHeight="1">
      <c r="A27" s="17" t="s">
        <v>55</v>
      </c>
      <c r="B27" s="18" t="s">
        <v>226</v>
      </c>
      <c r="C27" s="19" t="s">
        <v>32</v>
      </c>
      <c r="D27" s="307">
        <f>D22+D26</f>
        <v>44292850</v>
      </c>
      <c r="E27" s="307">
        <f>E22+E26</f>
        <v>44292850</v>
      </c>
      <c r="F27" s="307"/>
      <c r="G27" s="307"/>
      <c r="H27" s="307">
        <f t="shared" si="1"/>
        <v>44292850</v>
      </c>
    </row>
    <row r="28" spans="1:8" ht="24.75" customHeight="1">
      <c r="A28" s="17" t="s">
        <v>56</v>
      </c>
      <c r="B28" s="20" t="s">
        <v>24</v>
      </c>
      <c r="C28" s="19" t="s">
        <v>52</v>
      </c>
      <c r="D28" s="307">
        <v>9744427</v>
      </c>
      <c r="E28" s="307">
        <v>9744427</v>
      </c>
      <c r="F28" s="307"/>
      <c r="G28" s="307"/>
      <c r="H28" s="307">
        <f t="shared" si="1"/>
        <v>9744427</v>
      </c>
    </row>
    <row r="29" spans="1:8" ht="24.75" customHeight="1">
      <c r="A29" s="7" t="s">
        <v>106</v>
      </c>
      <c r="B29" s="12" t="s">
        <v>63</v>
      </c>
      <c r="C29" s="10" t="s">
        <v>82</v>
      </c>
      <c r="D29" s="303">
        <v>800000</v>
      </c>
      <c r="E29" s="303">
        <v>800000</v>
      </c>
      <c r="F29" s="303"/>
      <c r="G29" s="303"/>
      <c r="H29" s="306">
        <f t="shared" si="1"/>
        <v>800000</v>
      </c>
    </row>
    <row r="30" spans="1:8" ht="24.75" customHeight="1">
      <c r="A30" s="7" t="s">
        <v>107</v>
      </c>
      <c r="B30" s="12" t="s">
        <v>64</v>
      </c>
      <c r="C30" s="10" t="s">
        <v>83</v>
      </c>
      <c r="D30" s="303">
        <v>1576000</v>
      </c>
      <c r="E30" s="303">
        <v>1576000</v>
      </c>
      <c r="F30" s="303"/>
      <c r="G30" s="303"/>
      <c r="H30" s="306">
        <f t="shared" si="1"/>
        <v>1576000</v>
      </c>
    </row>
    <row r="31" spans="1:8" ht="24.75" customHeight="1">
      <c r="A31" s="7" t="s">
        <v>189</v>
      </c>
      <c r="B31" s="12" t="s">
        <v>65</v>
      </c>
      <c r="C31" s="10" t="s">
        <v>84</v>
      </c>
      <c r="D31" s="303"/>
      <c r="E31" s="303"/>
      <c r="F31" s="303"/>
      <c r="G31" s="303"/>
      <c r="H31" s="306">
        <f t="shared" si="1"/>
        <v>0</v>
      </c>
    </row>
    <row r="32" spans="1:8" ht="24.75" customHeight="1">
      <c r="A32" s="13" t="s">
        <v>190</v>
      </c>
      <c r="B32" s="16" t="s">
        <v>227</v>
      </c>
      <c r="C32" s="15" t="s">
        <v>92</v>
      </c>
      <c r="D32" s="305">
        <f>SUM(D29:D31)</f>
        <v>2376000</v>
      </c>
      <c r="E32" s="305">
        <f>SUM(E29:E31)</f>
        <v>2376000</v>
      </c>
      <c r="F32" s="305"/>
      <c r="G32" s="305"/>
      <c r="H32" s="305">
        <f t="shared" si="1"/>
        <v>2376000</v>
      </c>
    </row>
    <row r="33" spans="1:8" ht="24.75" customHeight="1">
      <c r="A33" s="7" t="s">
        <v>191</v>
      </c>
      <c r="B33" s="12" t="s">
        <v>66</v>
      </c>
      <c r="C33" s="10" t="s">
        <v>85</v>
      </c>
      <c r="D33" s="303">
        <v>50000</v>
      </c>
      <c r="E33" s="303">
        <v>50000</v>
      </c>
      <c r="F33" s="303"/>
      <c r="G33" s="303"/>
      <c r="H33" s="306">
        <f t="shared" si="1"/>
        <v>50000</v>
      </c>
    </row>
    <row r="34" spans="1:8" ht="24.75" customHeight="1">
      <c r="A34" s="7" t="s">
        <v>192</v>
      </c>
      <c r="B34" s="12" t="s">
        <v>67</v>
      </c>
      <c r="C34" s="10" t="s">
        <v>86</v>
      </c>
      <c r="D34" s="303">
        <v>120000</v>
      </c>
      <c r="E34" s="303">
        <v>120000</v>
      </c>
      <c r="F34" s="303"/>
      <c r="G34" s="303"/>
      <c r="H34" s="306">
        <f t="shared" si="1"/>
        <v>120000</v>
      </c>
    </row>
    <row r="35" spans="1:8" ht="24.75" customHeight="1">
      <c r="A35" s="13" t="s">
        <v>193</v>
      </c>
      <c r="B35" s="16" t="s">
        <v>228</v>
      </c>
      <c r="C35" s="15" t="s">
        <v>93</v>
      </c>
      <c r="D35" s="305">
        <f>SUM(D33:D34)</f>
        <v>170000</v>
      </c>
      <c r="E35" s="305">
        <f>SUM(E33:E34)</f>
        <v>170000</v>
      </c>
      <c r="F35" s="305"/>
      <c r="G35" s="305"/>
      <c r="H35" s="305">
        <f t="shared" si="1"/>
        <v>170000</v>
      </c>
    </row>
    <row r="36" spans="1:8" ht="24.75" customHeight="1">
      <c r="A36" s="7" t="s">
        <v>194</v>
      </c>
      <c r="B36" s="12" t="s">
        <v>68</v>
      </c>
      <c r="C36" s="10" t="s">
        <v>87</v>
      </c>
      <c r="D36" s="303">
        <v>2367000</v>
      </c>
      <c r="E36" s="303">
        <v>2367000</v>
      </c>
      <c r="F36" s="303"/>
      <c r="G36" s="303"/>
      <c r="H36" s="306">
        <f t="shared" si="1"/>
        <v>2367000</v>
      </c>
    </row>
    <row r="37" spans="1:8" ht="24.75" customHeight="1">
      <c r="A37" s="7" t="s">
        <v>195</v>
      </c>
      <c r="B37" s="12" t="s">
        <v>69</v>
      </c>
      <c r="C37" s="10" t="s">
        <v>88</v>
      </c>
      <c r="D37" s="303"/>
      <c r="E37" s="303"/>
      <c r="F37" s="303"/>
      <c r="G37" s="303"/>
      <c r="H37" s="306">
        <f t="shared" si="1"/>
        <v>0</v>
      </c>
    </row>
    <row r="38" spans="1:8" ht="24.75" customHeight="1">
      <c r="A38" s="7" t="s">
        <v>196</v>
      </c>
      <c r="B38" s="12" t="s">
        <v>70</v>
      </c>
      <c r="C38" s="10" t="s">
        <v>89</v>
      </c>
      <c r="D38" s="303"/>
      <c r="E38" s="303"/>
      <c r="F38" s="303"/>
      <c r="G38" s="303"/>
      <c r="H38" s="306">
        <f t="shared" si="1"/>
        <v>0</v>
      </c>
    </row>
    <row r="39" spans="1:8" ht="24.75" customHeight="1">
      <c r="A39" s="7" t="s">
        <v>197</v>
      </c>
      <c r="B39" s="12" t="s">
        <v>71</v>
      </c>
      <c r="C39" s="10" t="s">
        <v>90</v>
      </c>
      <c r="D39" s="303">
        <v>1400000</v>
      </c>
      <c r="E39" s="303">
        <v>1400000</v>
      </c>
      <c r="F39" s="303"/>
      <c r="G39" s="303"/>
      <c r="H39" s="306">
        <f t="shared" si="1"/>
        <v>1400000</v>
      </c>
    </row>
    <row r="40" spans="1:8" ht="24.75" customHeight="1">
      <c r="A40" s="7" t="s">
        <v>198</v>
      </c>
      <c r="B40" s="21" t="s">
        <v>72</v>
      </c>
      <c r="C40" s="10" t="s">
        <v>91</v>
      </c>
      <c r="D40" s="303"/>
      <c r="E40" s="303"/>
      <c r="F40" s="303"/>
      <c r="G40" s="303"/>
      <c r="H40" s="306">
        <f t="shared" si="1"/>
        <v>0</v>
      </c>
    </row>
    <row r="41" spans="1:8" ht="24.75" customHeight="1">
      <c r="A41" s="7" t="s">
        <v>199</v>
      </c>
      <c r="B41" s="3" t="s">
        <v>73</v>
      </c>
      <c r="C41" s="10" t="s">
        <v>94</v>
      </c>
      <c r="D41" s="303">
        <v>635000</v>
      </c>
      <c r="E41" s="303">
        <v>635000</v>
      </c>
      <c r="F41" s="303"/>
      <c r="G41" s="303"/>
      <c r="H41" s="306">
        <f t="shared" si="1"/>
        <v>635000</v>
      </c>
    </row>
    <row r="42" spans="1:8" ht="24.75" customHeight="1">
      <c r="A42" s="7" t="s">
        <v>200</v>
      </c>
      <c r="B42" s="12" t="s">
        <v>74</v>
      </c>
      <c r="C42" s="10" t="s">
        <v>95</v>
      </c>
      <c r="D42" s="303">
        <v>230000</v>
      </c>
      <c r="E42" s="303">
        <v>230000</v>
      </c>
      <c r="F42" s="303"/>
      <c r="G42" s="303"/>
      <c r="H42" s="306">
        <f t="shared" si="1"/>
        <v>230000</v>
      </c>
    </row>
    <row r="43" spans="1:8" ht="24.75" customHeight="1">
      <c r="A43" s="13" t="s">
        <v>201</v>
      </c>
      <c r="B43" s="16" t="s">
        <v>229</v>
      </c>
      <c r="C43" s="15" t="s">
        <v>96</v>
      </c>
      <c r="D43" s="305">
        <f>SUM(D36:D42)</f>
        <v>4632000</v>
      </c>
      <c r="E43" s="305">
        <f>SUM(E36:E42)</f>
        <v>4632000</v>
      </c>
      <c r="F43" s="305"/>
      <c r="G43" s="305"/>
      <c r="H43" s="305">
        <f t="shared" si="1"/>
        <v>4632000</v>
      </c>
    </row>
    <row r="44" spans="1:8" ht="24.75" customHeight="1">
      <c r="A44" s="7" t="s">
        <v>202</v>
      </c>
      <c r="B44" s="12" t="s">
        <v>75</v>
      </c>
      <c r="C44" s="10" t="s">
        <v>97</v>
      </c>
      <c r="D44" s="303">
        <v>100000</v>
      </c>
      <c r="E44" s="303">
        <v>100000</v>
      </c>
      <c r="F44" s="303"/>
      <c r="G44" s="303"/>
      <c r="H44" s="306">
        <f t="shared" si="1"/>
        <v>100000</v>
      </c>
    </row>
    <row r="45" spans="1:8" ht="24.75" customHeight="1">
      <c r="A45" s="7" t="s">
        <v>203</v>
      </c>
      <c r="B45" s="12" t="s">
        <v>76</v>
      </c>
      <c r="C45" s="10" t="s">
        <v>98</v>
      </c>
      <c r="D45" s="303"/>
      <c r="E45" s="303"/>
      <c r="F45" s="303"/>
      <c r="G45" s="303"/>
      <c r="H45" s="306">
        <f t="shared" si="1"/>
        <v>0</v>
      </c>
    </row>
    <row r="46" spans="1:8" ht="24.75" customHeight="1">
      <c r="A46" s="13" t="s">
        <v>204</v>
      </c>
      <c r="B46" s="16" t="s">
        <v>231</v>
      </c>
      <c r="C46" s="15" t="s">
        <v>99</v>
      </c>
      <c r="D46" s="305">
        <f>SUM(D44:D45)</f>
        <v>100000</v>
      </c>
      <c r="E46" s="305">
        <f>SUM(E44:E45)</f>
        <v>100000</v>
      </c>
      <c r="F46" s="305"/>
      <c r="G46" s="305"/>
      <c r="H46" s="305">
        <f t="shared" si="1"/>
        <v>100000</v>
      </c>
    </row>
    <row r="47" spans="1:8" ht="24.75" customHeight="1">
      <c r="A47" s="7" t="s">
        <v>205</v>
      </c>
      <c r="B47" s="12" t="s">
        <v>77</v>
      </c>
      <c r="C47" s="10" t="s">
        <v>100</v>
      </c>
      <c r="D47" s="303">
        <v>1774000</v>
      </c>
      <c r="E47" s="303">
        <v>1774000</v>
      </c>
      <c r="F47" s="303"/>
      <c r="G47" s="303"/>
      <c r="H47" s="306">
        <f t="shared" si="1"/>
        <v>1774000</v>
      </c>
    </row>
    <row r="48" spans="1:8" ht="24.75" customHeight="1">
      <c r="A48" s="7" t="s">
        <v>206</v>
      </c>
      <c r="B48" s="12" t="s">
        <v>78</v>
      </c>
      <c r="C48" s="10" t="s">
        <v>101</v>
      </c>
      <c r="D48" s="303"/>
      <c r="E48" s="303"/>
      <c r="F48" s="303"/>
      <c r="G48" s="303"/>
      <c r="H48" s="306">
        <f t="shared" si="1"/>
        <v>0</v>
      </c>
    </row>
    <row r="49" spans="1:8" ht="24.75" customHeight="1">
      <c r="A49" s="7" t="s">
        <v>207</v>
      </c>
      <c r="B49" s="12" t="s">
        <v>79</v>
      </c>
      <c r="C49" s="10" t="s">
        <v>102</v>
      </c>
      <c r="D49" s="303"/>
      <c r="E49" s="303"/>
      <c r="F49" s="303"/>
      <c r="G49" s="303"/>
      <c r="H49" s="306">
        <f t="shared" si="1"/>
        <v>0</v>
      </c>
    </row>
    <row r="50" spans="1:8" ht="24.75" customHeight="1">
      <c r="A50" s="7" t="s">
        <v>208</v>
      </c>
      <c r="B50" s="12" t="s">
        <v>80</v>
      </c>
      <c r="C50" s="10" t="s">
        <v>103</v>
      </c>
      <c r="D50" s="303"/>
      <c r="E50" s="303"/>
      <c r="F50" s="303"/>
      <c r="G50" s="303"/>
      <c r="H50" s="306">
        <f t="shared" si="1"/>
        <v>0</v>
      </c>
    </row>
    <row r="51" spans="1:8" ht="24.75" customHeight="1">
      <c r="A51" s="7" t="s">
        <v>209</v>
      </c>
      <c r="B51" s="12" t="s">
        <v>81</v>
      </c>
      <c r="C51" s="10" t="s">
        <v>104</v>
      </c>
      <c r="D51" s="303">
        <v>55000</v>
      </c>
      <c r="E51" s="303">
        <v>55000</v>
      </c>
      <c r="F51" s="303"/>
      <c r="G51" s="303"/>
      <c r="H51" s="306">
        <f t="shared" si="1"/>
        <v>55000</v>
      </c>
    </row>
    <row r="52" spans="1:8" ht="24.75" customHeight="1">
      <c r="A52" s="13" t="s">
        <v>210</v>
      </c>
      <c r="B52" s="16" t="s">
        <v>230</v>
      </c>
      <c r="C52" s="15" t="s">
        <v>105</v>
      </c>
      <c r="D52" s="305">
        <f>SUM(D47:D51)</f>
        <v>1829000</v>
      </c>
      <c r="E52" s="305">
        <f>SUM(E47:E51)</f>
        <v>1829000</v>
      </c>
      <c r="F52" s="305"/>
      <c r="G52" s="305"/>
      <c r="H52" s="307">
        <f t="shared" si="1"/>
        <v>1829000</v>
      </c>
    </row>
    <row r="53" spans="1:8" ht="24.75" customHeight="1">
      <c r="A53" s="17" t="s">
        <v>211</v>
      </c>
      <c r="B53" s="20" t="s">
        <v>232</v>
      </c>
      <c r="C53" s="19" t="s">
        <v>57</v>
      </c>
      <c r="D53" s="307">
        <f>D32+D35+D43+D46+D52</f>
        <v>9107000</v>
      </c>
      <c r="E53" s="307">
        <f>E32+E35+E43+E46+E52</f>
        <v>9107000</v>
      </c>
      <c r="F53" s="307"/>
      <c r="G53" s="307"/>
      <c r="H53" s="307">
        <f t="shared" si="1"/>
        <v>9107000</v>
      </c>
    </row>
    <row r="54" spans="1:8" ht="24.75" customHeight="1">
      <c r="A54" s="7" t="s">
        <v>212</v>
      </c>
      <c r="B54" s="22" t="s">
        <v>108</v>
      </c>
      <c r="C54" s="10" t="s">
        <v>116</v>
      </c>
      <c r="D54" s="303"/>
      <c r="E54" s="303"/>
      <c r="F54" s="303"/>
      <c r="G54" s="303"/>
      <c r="H54" s="306">
        <f t="shared" si="1"/>
        <v>0</v>
      </c>
    </row>
    <row r="55" spans="1:8" ht="24.75" customHeight="1">
      <c r="A55" s="7" t="s">
        <v>213</v>
      </c>
      <c r="B55" s="22" t="s">
        <v>109</v>
      </c>
      <c r="C55" s="10" t="s">
        <v>117</v>
      </c>
      <c r="D55" s="303"/>
      <c r="E55" s="303"/>
      <c r="F55" s="303"/>
      <c r="G55" s="303"/>
      <c r="H55" s="306">
        <f t="shared" si="1"/>
        <v>0</v>
      </c>
    </row>
    <row r="56" spans="1:8" ht="24.75" customHeight="1">
      <c r="A56" s="7" t="s">
        <v>214</v>
      </c>
      <c r="B56" s="23" t="s">
        <v>110</v>
      </c>
      <c r="C56" s="10" t="s">
        <v>118</v>
      </c>
      <c r="D56" s="303"/>
      <c r="E56" s="303"/>
      <c r="F56" s="303"/>
      <c r="G56" s="303"/>
      <c r="H56" s="306">
        <f t="shared" si="1"/>
        <v>0</v>
      </c>
    </row>
    <row r="57" spans="1:8" ht="24.75" customHeight="1">
      <c r="A57" s="7" t="s">
        <v>215</v>
      </c>
      <c r="B57" s="23" t="s">
        <v>111</v>
      </c>
      <c r="C57" s="10" t="s">
        <v>119</v>
      </c>
      <c r="D57" s="303"/>
      <c r="E57" s="303"/>
      <c r="F57" s="303"/>
      <c r="G57" s="303"/>
      <c r="H57" s="306">
        <f t="shared" si="1"/>
        <v>0</v>
      </c>
    </row>
    <row r="58" spans="1:8" ht="24.75" customHeight="1">
      <c r="A58" s="7" t="s">
        <v>216</v>
      </c>
      <c r="B58" s="23" t="s">
        <v>112</v>
      </c>
      <c r="C58" s="10" t="s">
        <v>120</v>
      </c>
      <c r="D58" s="303"/>
      <c r="E58" s="303"/>
      <c r="F58" s="303"/>
      <c r="G58" s="303"/>
      <c r="H58" s="306">
        <f t="shared" si="1"/>
        <v>0</v>
      </c>
    </row>
    <row r="59" spans="1:8" ht="24.75" customHeight="1">
      <c r="A59" s="7" t="s">
        <v>217</v>
      </c>
      <c r="B59" s="22" t="s">
        <v>113</v>
      </c>
      <c r="C59" s="10" t="s">
        <v>121</v>
      </c>
      <c r="D59" s="303"/>
      <c r="E59" s="303"/>
      <c r="F59" s="303"/>
      <c r="G59" s="303"/>
      <c r="H59" s="306">
        <f t="shared" si="1"/>
        <v>0</v>
      </c>
    </row>
    <row r="60" spans="1:8" ht="24.75" customHeight="1">
      <c r="A60" s="7" t="s">
        <v>218</v>
      </c>
      <c r="B60" s="22" t="s">
        <v>114</v>
      </c>
      <c r="C60" s="10" t="s">
        <v>122</v>
      </c>
      <c r="D60" s="303"/>
      <c r="E60" s="303"/>
      <c r="F60" s="303"/>
      <c r="G60" s="303"/>
      <c r="H60" s="306">
        <f t="shared" si="1"/>
        <v>0</v>
      </c>
    </row>
    <row r="61" spans="1:8" ht="24.75" customHeight="1">
      <c r="A61" s="7" t="s">
        <v>219</v>
      </c>
      <c r="B61" s="22" t="s">
        <v>115</v>
      </c>
      <c r="C61" s="10" t="s">
        <v>123</v>
      </c>
      <c r="D61" s="303"/>
      <c r="E61" s="303"/>
      <c r="F61" s="303"/>
      <c r="G61" s="303"/>
      <c r="H61" s="306">
        <f t="shared" si="1"/>
        <v>0</v>
      </c>
    </row>
    <row r="62" spans="1:8" ht="24.75" customHeight="1">
      <c r="A62" s="17" t="s">
        <v>220</v>
      </c>
      <c r="B62" s="24" t="s">
        <v>233</v>
      </c>
      <c r="C62" s="19" t="s">
        <v>58</v>
      </c>
      <c r="D62" s="307">
        <f>SUM(D54:D61)</f>
        <v>0</v>
      </c>
      <c r="E62" s="307">
        <f>SUM(E54:E61)</f>
        <v>0</v>
      </c>
      <c r="F62" s="307"/>
      <c r="G62" s="307"/>
      <c r="H62" s="307">
        <f t="shared" si="1"/>
        <v>0</v>
      </c>
    </row>
    <row r="63" spans="1:8" ht="24.75" customHeight="1">
      <c r="A63" s="7" t="s">
        <v>221</v>
      </c>
      <c r="B63" s="25" t="s">
        <v>143</v>
      </c>
      <c r="C63" s="10" t="s">
        <v>131</v>
      </c>
      <c r="D63" s="303"/>
      <c r="E63" s="303"/>
      <c r="F63" s="303"/>
      <c r="G63" s="303"/>
      <c r="H63" s="306">
        <f t="shared" si="1"/>
        <v>0</v>
      </c>
    </row>
    <row r="64" spans="1:8" ht="24.75" customHeight="1">
      <c r="A64" s="7">
        <v>56</v>
      </c>
      <c r="B64" s="25" t="s">
        <v>235</v>
      </c>
      <c r="C64" s="10" t="s">
        <v>236</v>
      </c>
      <c r="D64" s="303"/>
      <c r="E64" s="303"/>
      <c r="F64" s="303"/>
      <c r="G64" s="303"/>
      <c r="H64" s="306">
        <f t="shared" si="1"/>
        <v>0</v>
      </c>
    </row>
    <row r="65" spans="1:8" ht="24.75" customHeight="1">
      <c r="A65" s="7">
        <v>57</v>
      </c>
      <c r="B65" s="25" t="s">
        <v>238</v>
      </c>
      <c r="C65" s="10" t="s">
        <v>239</v>
      </c>
      <c r="D65" s="303"/>
      <c r="E65" s="303"/>
      <c r="F65" s="303"/>
      <c r="G65" s="303"/>
      <c r="H65" s="306">
        <f t="shared" si="1"/>
        <v>0</v>
      </c>
    </row>
    <row r="66" spans="1:8" ht="24.75" customHeight="1">
      <c r="A66" s="7">
        <v>58</v>
      </c>
      <c r="B66" s="25" t="s">
        <v>240</v>
      </c>
      <c r="C66" s="10" t="s">
        <v>241</v>
      </c>
      <c r="D66" s="303"/>
      <c r="E66" s="303"/>
      <c r="F66" s="303"/>
      <c r="G66" s="303"/>
      <c r="H66" s="306">
        <f t="shared" si="1"/>
        <v>0</v>
      </c>
    </row>
    <row r="67" spans="1:8" ht="24.75" customHeight="1">
      <c r="A67" s="17">
        <v>59</v>
      </c>
      <c r="B67" s="26" t="s">
        <v>237</v>
      </c>
      <c r="C67" s="19" t="s">
        <v>132</v>
      </c>
      <c r="D67" s="308">
        <f>SUM(D64:D66)</f>
        <v>0</v>
      </c>
      <c r="E67" s="308">
        <f>SUM(E64:E66)</f>
        <v>0</v>
      </c>
      <c r="F67" s="308"/>
      <c r="G67" s="308"/>
      <c r="H67" s="307">
        <f t="shared" si="1"/>
        <v>0</v>
      </c>
    </row>
    <row r="68" spans="1:8" ht="24.75" customHeight="1">
      <c r="A68" s="7">
        <v>60</v>
      </c>
      <c r="B68" s="25" t="s">
        <v>144</v>
      </c>
      <c r="C68" s="10" t="s">
        <v>133</v>
      </c>
      <c r="D68" s="303"/>
      <c r="E68" s="303"/>
      <c r="F68" s="303"/>
      <c r="G68" s="303"/>
      <c r="H68" s="306">
        <f t="shared" si="1"/>
        <v>0</v>
      </c>
    </row>
    <row r="69" spans="1:8" ht="24.75" customHeight="1">
      <c r="A69" s="7">
        <v>61</v>
      </c>
      <c r="B69" s="25" t="s">
        <v>145</v>
      </c>
      <c r="C69" s="10" t="s">
        <v>134</v>
      </c>
      <c r="D69" s="303"/>
      <c r="E69" s="303"/>
      <c r="F69" s="303"/>
      <c r="G69" s="303"/>
      <c r="H69" s="306">
        <f t="shared" si="1"/>
        <v>0</v>
      </c>
    </row>
    <row r="70" spans="1:8" ht="24.75" customHeight="1">
      <c r="A70" s="7">
        <v>62</v>
      </c>
      <c r="B70" s="25" t="s">
        <v>146</v>
      </c>
      <c r="C70" s="10" t="s">
        <v>135</v>
      </c>
      <c r="D70" s="303"/>
      <c r="E70" s="303"/>
      <c r="F70" s="303"/>
      <c r="G70" s="303"/>
      <c r="H70" s="306">
        <f t="shared" si="1"/>
        <v>0</v>
      </c>
    </row>
    <row r="71" spans="1:8" ht="24.75" customHeight="1">
      <c r="A71" s="7">
        <v>63</v>
      </c>
      <c r="B71" s="25" t="s">
        <v>147</v>
      </c>
      <c r="C71" s="10" t="s">
        <v>136</v>
      </c>
      <c r="D71" s="303"/>
      <c r="E71" s="303"/>
      <c r="F71" s="303"/>
      <c r="G71" s="303"/>
      <c r="H71" s="306">
        <f t="shared" si="1"/>
        <v>0</v>
      </c>
    </row>
    <row r="72" spans="1:8" ht="24.75" customHeight="1">
      <c r="A72" s="7">
        <v>64</v>
      </c>
      <c r="B72" s="25" t="s">
        <v>148</v>
      </c>
      <c r="C72" s="10" t="s">
        <v>137</v>
      </c>
      <c r="D72" s="303"/>
      <c r="E72" s="303"/>
      <c r="F72" s="303"/>
      <c r="G72" s="303"/>
      <c r="H72" s="306">
        <f t="shared" si="1"/>
        <v>0</v>
      </c>
    </row>
    <row r="73" spans="1:8" ht="24.75" customHeight="1">
      <c r="A73" s="7">
        <v>65</v>
      </c>
      <c r="B73" s="25" t="s">
        <v>149</v>
      </c>
      <c r="C73" s="10" t="s">
        <v>138</v>
      </c>
      <c r="D73" s="303"/>
      <c r="E73" s="303"/>
      <c r="F73" s="303"/>
      <c r="G73" s="303"/>
      <c r="H73" s="306">
        <f t="shared" si="1"/>
        <v>0</v>
      </c>
    </row>
    <row r="74" spans="1:8" ht="24.75" customHeight="1">
      <c r="A74" s="7">
        <v>66</v>
      </c>
      <c r="B74" s="25" t="s">
        <v>150</v>
      </c>
      <c r="C74" s="10" t="s">
        <v>139</v>
      </c>
      <c r="D74" s="303"/>
      <c r="E74" s="303"/>
      <c r="F74" s="303"/>
      <c r="G74" s="303"/>
      <c r="H74" s="306">
        <f t="shared" si="1"/>
        <v>0</v>
      </c>
    </row>
    <row r="75" spans="1:8" ht="24.75" customHeight="1">
      <c r="A75" s="7">
        <v>67</v>
      </c>
      <c r="B75" s="27" t="s">
        <v>151</v>
      </c>
      <c r="C75" s="10" t="s">
        <v>140</v>
      </c>
      <c r="D75" s="303"/>
      <c r="E75" s="303"/>
      <c r="F75" s="303"/>
      <c r="G75" s="303"/>
      <c r="H75" s="306">
        <f t="shared" si="1"/>
        <v>0</v>
      </c>
    </row>
    <row r="76" spans="1:8" ht="24.75" customHeight="1">
      <c r="A76" s="7">
        <v>68</v>
      </c>
      <c r="B76" s="25" t="s">
        <v>242</v>
      </c>
      <c r="C76" s="10" t="s">
        <v>141</v>
      </c>
      <c r="D76" s="303"/>
      <c r="E76" s="303"/>
      <c r="F76" s="303"/>
      <c r="G76" s="303"/>
      <c r="H76" s="306">
        <f t="shared" si="1"/>
        <v>0</v>
      </c>
    </row>
    <row r="77" spans="1:8" ht="24.75" customHeight="1">
      <c r="A77" s="7">
        <v>69</v>
      </c>
      <c r="B77" s="25" t="s">
        <v>152</v>
      </c>
      <c r="C77" s="10" t="s">
        <v>142</v>
      </c>
      <c r="D77" s="303"/>
      <c r="E77" s="303"/>
      <c r="F77" s="303"/>
      <c r="G77" s="303"/>
      <c r="H77" s="306">
        <f t="shared" si="1"/>
        <v>0</v>
      </c>
    </row>
    <row r="78" spans="1:8" ht="24.75" customHeight="1">
      <c r="A78" s="7">
        <v>70</v>
      </c>
      <c r="B78" s="27" t="s">
        <v>153</v>
      </c>
      <c r="C78" s="10" t="s">
        <v>243</v>
      </c>
      <c r="D78" s="303"/>
      <c r="E78" s="303"/>
      <c r="F78" s="303"/>
      <c r="G78" s="303"/>
      <c r="H78" s="306">
        <f t="shared" si="1"/>
        <v>0</v>
      </c>
    </row>
    <row r="79" spans="1:8" ht="24.75" customHeight="1">
      <c r="A79" s="17">
        <v>71</v>
      </c>
      <c r="B79" s="24" t="s">
        <v>246</v>
      </c>
      <c r="C79" s="19" t="s">
        <v>59</v>
      </c>
      <c r="D79" s="307">
        <f>D63+D67+D68+D69+D70+D71+D72+D73+D74+D75+D76+D77+D78</f>
        <v>0</v>
      </c>
      <c r="E79" s="307">
        <f>E63+E67+E68+E69+E70+E71+E72+E73+E74+E75+E76+E77+E78</f>
        <v>0</v>
      </c>
      <c r="F79" s="307"/>
      <c r="G79" s="307"/>
      <c r="H79" s="307">
        <f t="shared" si="1"/>
        <v>0</v>
      </c>
    </row>
    <row r="80" spans="1:8" ht="24.75" customHeight="1">
      <c r="A80" s="7">
        <v>72</v>
      </c>
      <c r="B80" s="28" t="s">
        <v>154</v>
      </c>
      <c r="C80" s="10" t="s">
        <v>124</v>
      </c>
      <c r="D80" s="303"/>
      <c r="E80" s="303"/>
      <c r="F80" s="303"/>
      <c r="G80" s="303"/>
      <c r="H80" s="306">
        <f t="shared" si="1"/>
        <v>0</v>
      </c>
    </row>
    <row r="81" spans="1:8" ht="24.75" customHeight="1">
      <c r="A81" s="7">
        <v>73</v>
      </c>
      <c r="B81" s="28" t="s">
        <v>155</v>
      </c>
      <c r="C81" s="10" t="s">
        <v>125</v>
      </c>
      <c r="D81" s="303"/>
      <c r="E81" s="303"/>
      <c r="F81" s="303"/>
      <c r="G81" s="303"/>
      <c r="H81" s="306">
        <f t="shared" si="1"/>
        <v>0</v>
      </c>
    </row>
    <row r="82" spans="1:8" ht="24.75" customHeight="1">
      <c r="A82" s="7">
        <v>74</v>
      </c>
      <c r="B82" s="28" t="s">
        <v>156</v>
      </c>
      <c r="C82" s="10" t="s">
        <v>126</v>
      </c>
      <c r="D82" s="303">
        <v>100000</v>
      </c>
      <c r="E82" s="303">
        <v>100000</v>
      </c>
      <c r="F82" s="303"/>
      <c r="G82" s="303"/>
      <c r="H82" s="306">
        <f t="shared" si="1"/>
        <v>100000</v>
      </c>
    </row>
    <row r="83" spans="1:8" ht="24.75" customHeight="1">
      <c r="A83" s="7">
        <v>75</v>
      </c>
      <c r="B83" s="28" t="s">
        <v>157</v>
      </c>
      <c r="C83" s="10" t="s">
        <v>127</v>
      </c>
      <c r="D83" s="303">
        <v>2500000</v>
      </c>
      <c r="E83" s="303">
        <v>2500000</v>
      </c>
      <c r="F83" s="303"/>
      <c r="G83" s="303"/>
      <c r="H83" s="306">
        <f t="shared" si="1"/>
        <v>2500000</v>
      </c>
    </row>
    <row r="84" spans="1:8" ht="24.75" customHeight="1">
      <c r="A84" s="7">
        <v>76</v>
      </c>
      <c r="B84" s="3" t="s">
        <v>158</v>
      </c>
      <c r="C84" s="10" t="s">
        <v>128</v>
      </c>
      <c r="D84" s="303"/>
      <c r="E84" s="303"/>
      <c r="F84" s="303"/>
      <c r="G84" s="303"/>
      <c r="H84" s="306">
        <f t="shared" si="1"/>
        <v>0</v>
      </c>
    </row>
    <row r="85" spans="1:8" ht="24.75" customHeight="1">
      <c r="A85" s="7">
        <v>77</v>
      </c>
      <c r="B85" s="3" t="s">
        <v>159</v>
      </c>
      <c r="C85" s="10" t="s">
        <v>129</v>
      </c>
      <c r="D85" s="303"/>
      <c r="E85" s="303"/>
      <c r="F85" s="303"/>
      <c r="G85" s="303"/>
      <c r="H85" s="306">
        <f t="shared" si="1"/>
        <v>0</v>
      </c>
    </row>
    <row r="86" spans="1:8" ht="24.75" customHeight="1">
      <c r="A86" s="7">
        <v>78</v>
      </c>
      <c r="B86" s="3" t="s">
        <v>160</v>
      </c>
      <c r="C86" s="10" t="s">
        <v>130</v>
      </c>
      <c r="D86" s="303">
        <v>702000</v>
      </c>
      <c r="E86" s="303">
        <v>702000</v>
      </c>
      <c r="F86" s="303"/>
      <c r="G86" s="303"/>
      <c r="H86" s="306">
        <f t="shared" si="1"/>
        <v>702000</v>
      </c>
    </row>
    <row r="87" spans="1:8" ht="24.75" customHeight="1">
      <c r="A87" s="17">
        <v>79</v>
      </c>
      <c r="B87" s="29" t="s">
        <v>247</v>
      </c>
      <c r="C87" s="19" t="s">
        <v>60</v>
      </c>
      <c r="D87" s="307">
        <f>SUM(D80:D86)</f>
        <v>3302000</v>
      </c>
      <c r="E87" s="307">
        <f>SUM(E80:E86)</f>
        <v>3302000</v>
      </c>
      <c r="F87" s="307"/>
      <c r="G87" s="307"/>
      <c r="H87" s="307">
        <f aca="true" t="shared" si="2" ref="H87:H105">SUM(E87:G87)</f>
        <v>3302000</v>
      </c>
    </row>
    <row r="88" spans="1:8" ht="24.75" customHeight="1">
      <c r="A88" s="7">
        <v>80</v>
      </c>
      <c r="B88" s="22" t="s">
        <v>173</v>
      </c>
      <c r="C88" s="10" t="s">
        <v>161</v>
      </c>
      <c r="D88" s="303"/>
      <c r="E88" s="303"/>
      <c r="F88" s="303"/>
      <c r="G88" s="303"/>
      <c r="H88" s="306">
        <f t="shared" si="2"/>
        <v>0</v>
      </c>
    </row>
    <row r="89" spans="1:8" ht="24.75" customHeight="1">
      <c r="A89" s="7">
        <v>81</v>
      </c>
      <c r="B89" s="22" t="s">
        <v>174</v>
      </c>
      <c r="C89" s="10" t="s">
        <v>162</v>
      </c>
      <c r="D89" s="303"/>
      <c r="E89" s="303"/>
      <c r="F89" s="303"/>
      <c r="G89" s="303"/>
      <c r="H89" s="306">
        <f t="shared" si="2"/>
        <v>0</v>
      </c>
    </row>
    <row r="90" spans="1:8" ht="24.75" customHeight="1">
      <c r="A90" s="7">
        <v>82</v>
      </c>
      <c r="B90" s="22" t="s">
        <v>175</v>
      </c>
      <c r="C90" s="10" t="s">
        <v>163</v>
      </c>
      <c r="D90" s="303"/>
      <c r="E90" s="303"/>
      <c r="F90" s="303"/>
      <c r="G90" s="303"/>
      <c r="H90" s="306">
        <f t="shared" si="2"/>
        <v>0</v>
      </c>
    </row>
    <row r="91" spans="1:8" ht="24.75" customHeight="1">
      <c r="A91" s="7">
        <v>83</v>
      </c>
      <c r="B91" s="22" t="s">
        <v>176</v>
      </c>
      <c r="C91" s="10" t="s">
        <v>164</v>
      </c>
      <c r="D91" s="303"/>
      <c r="E91" s="303"/>
      <c r="F91" s="303"/>
      <c r="G91" s="303"/>
      <c r="H91" s="306">
        <f t="shared" si="2"/>
        <v>0</v>
      </c>
    </row>
    <row r="92" spans="1:8" ht="24.75" customHeight="1">
      <c r="A92" s="17">
        <v>84</v>
      </c>
      <c r="B92" s="24" t="s">
        <v>248</v>
      </c>
      <c r="C92" s="19" t="s">
        <v>61</v>
      </c>
      <c r="D92" s="307">
        <f>SUM(D88:D91)</f>
        <v>0</v>
      </c>
      <c r="E92" s="307">
        <f>SUM(E88:E91)</f>
        <v>0</v>
      </c>
      <c r="F92" s="307"/>
      <c r="G92" s="307"/>
      <c r="H92" s="307">
        <f t="shared" si="2"/>
        <v>0</v>
      </c>
    </row>
    <row r="93" spans="1:8" ht="24.75" customHeight="1">
      <c r="A93" s="7">
        <v>85</v>
      </c>
      <c r="B93" s="22" t="s">
        <v>177</v>
      </c>
      <c r="C93" s="10" t="s">
        <v>165</v>
      </c>
      <c r="D93" s="303"/>
      <c r="E93" s="303"/>
      <c r="F93" s="303"/>
      <c r="G93" s="303"/>
      <c r="H93" s="306">
        <f t="shared" si="2"/>
        <v>0</v>
      </c>
    </row>
    <row r="94" spans="1:8" ht="24.75" customHeight="1">
      <c r="A94" s="7">
        <v>86</v>
      </c>
      <c r="B94" s="22" t="s">
        <v>178</v>
      </c>
      <c r="C94" s="10" t="s">
        <v>166</v>
      </c>
      <c r="D94" s="303"/>
      <c r="E94" s="303"/>
      <c r="F94" s="303"/>
      <c r="G94" s="303"/>
      <c r="H94" s="306">
        <f t="shared" si="2"/>
        <v>0</v>
      </c>
    </row>
    <row r="95" spans="1:8" ht="24.75" customHeight="1">
      <c r="A95" s="7">
        <v>87</v>
      </c>
      <c r="B95" s="22" t="s">
        <v>179</v>
      </c>
      <c r="C95" s="10" t="s">
        <v>167</v>
      </c>
      <c r="D95" s="303"/>
      <c r="E95" s="303"/>
      <c r="F95" s="303"/>
      <c r="G95" s="303"/>
      <c r="H95" s="306">
        <f t="shared" si="2"/>
        <v>0</v>
      </c>
    </row>
    <row r="96" spans="1:8" ht="24.75" customHeight="1">
      <c r="A96" s="7">
        <v>88</v>
      </c>
      <c r="B96" s="22" t="s">
        <v>180</v>
      </c>
      <c r="C96" s="10" t="s">
        <v>168</v>
      </c>
      <c r="D96" s="303"/>
      <c r="E96" s="303"/>
      <c r="F96" s="303"/>
      <c r="G96" s="303"/>
      <c r="H96" s="306">
        <f t="shared" si="2"/>
        <v>0</v>
      </c>
    </row>
    <row r="97" spans="1:8" ht="24.75" customHeight="1">
      <c r="A97" s="7">
        <v>89</v>
      </c>
      <c r="B97" s="22" t="s">
        <v>181</v>
      </c>
      <c r="C97" s="10" t="s">
        <v>169</v>
      </c>
      <c r="D97" s="303"/>
      <c r="E97" s="303"/>
      <c r="F97" s="303"/>
      <c r="G97" s="303"/>
      <c r="H97" s="306">
        <f t="shared" si="2"/>
        <v>0</v>
      </c>
    </row>
    <row r="98" spans="1:8" ht="24.75" customHeight="1">
      <c r="A98" s="7">
        <v>90</v>
      </c>
      <c r="B98" s="22" t="s">
        <v>182</v>
      </c>
      <c r="C98" s="10" t="s">
        <v>170</v>
      </c>
      <c r="D98" s="303"/>
      <c r="E98" s="303"/>
      <c r="F98" s="303"/>
      <c r="G98" s="303"/>
      <c r="H98" s="306">
        <f t="shared" si="2"/>
        <v>0</v>
      </c>
    </row>
    <row r="99" spans="1:8" ht="24.75" customHeight="1">
      <c r="A99" s="7">
        <v>91</v>
      </c>
      <c r="B99" s="22" t="s">
        <v>183</v>
      </c>
      <c r="C99" s="10" t="s">
        <v>171</v>
      </c>
      <c r="D99" s="303"/>
      <c r="E99" s="303"/>
      <c r="F99" s="303"/>
      <c r="G99" s="303"/>
      <c r="H99" s="306">
        <f t="shared" si="2"/>
        <v>0</v>
      </c>
    </row>
    <row r="100" spans="1:8" ht="24.75" customHeight="1">
      <c r="A100" s="7">
        <v>92</v>
      </c>
      <c r="B100" s="22" t="s">
        <v>244</v>
      </c>
      <c r="C100" s="10" t="s">
        <v>172</v>
      </c>
      <c r="D100" s="303"/>
      <c r="E100" s="303"/>
      <c r="F100" s="303"/>
      <c r="G100" s="303"/>
      <c r="H100" s="306">
        <f t="shared" si="2"/>
        <v>0</v>
      </c>
    </row>
    <row r="101" spans="1:8" ht="24.75" customHeight="1">
      <c r="A101" s="7">
        <v>93</v>
      </c>
      <c r="B101" s="22" t="s">
        <v>184</v>
      </c>
      <c r="C101" s="10" t="s">
        <v>245</v>
      </c>
      <c r="D101" s="303"/>
      <c r="E101" s="303"/>
      <c r="F101" s="303"/>
      <c r="G101" s="303"/>
      <c r="H101" s="306">
        <f t="shared" si="2"/>
        <v>0</v>
      </c>
    </row>
    <row r="102" spans="1:8" ht="24.75" customHeight="1">
      <c r="A102" s="17">
        <v>94</v>
      </c>
      <c r="B102" s="24" t="s">
        <v>249</v>
      </c>
      <c r="C102" s="19" t="s">
        <v>62</v>
      </c>
      <c r="D102" s="309">
        <f>SUM(D93:D101)</f>
        <v>0</v>
      </c>
      <c r="E102" s="309">
        <f>SUM(E93:E101)</f>
        <v>0</v>
      </c>
      <c r="F102" s="309"/>
      <c r="G102" s="309"/>
      <c r="H102" s="307">
        <f t="shared" si="2"/>
        <v>0</v>
      </c>
    </row>
    <row r="103" spans="1:8" ht="24.75" customHeight="1">
      <c r="A103" s="17">
        <v>95</v>
      </c>
      <c r="B103" s="29" t="s">
        <v>250</v>
      </c>
      <c r="C103" s="19" t="s">
        <v>185</v>
      </c>
      <c r="D103" s="309">
        <f>D27+D28+D53+D62+D79+D87+D92+D102</f>
        <v>66446277</v>
      </c>
      <c r="E103" s="309">
        <f>E27+E28+E53+E62+E79+E87+E92+E102</f>
        <v>66446277</v>
      </c>
      <c r="F103" s="309"/>
      <c r="G103" s="309"/>
      <c r="H103" s="307">
        <f t="shared" si="2"/>
        <v>66446277</v>
      </c>
    </row>
    <row r="104" spans="1:8" ht="24.75" customHeight="1">
      <c r="A104" s="41"/>
      <c r="B104" s="45"/>
      <c r="C104" s="42"/>
      <c r="D104" s="43"/>
      <c r="E104" s="43"/>
      <c r="F104" s="43"/>
      <c r="G104" s="43"/>
      <c r="H104" s="169">
        <f t="shared" si="2"/>
        <v>0</v>
      </c>
    </row>
    <row r="105" spans="1:8" ht="24.75" customHeight="1">
      <c r="A105" s="41"/>
      <c r="B105" s="46"/>
      <c r="C105" s="42"/>
      <c r="D105" s="43"/>
      <c r="E105" s="43"/>
      <c r="F105" s="43"/>
      <c r="G105" s="43"/>
      <c r="H105" s="169">
        <f t="shared" si="2"/>
        <v>0</v>
      </c>
    </row>
    <row r="107" spans="1:8" ht="25.5">
      <c r="A107" s="30" t="s">
        <v>223</v>
      </c>
      <c r="B107" s="31" t="s">
        <v>26</v>
      </c>
      <c r="C107" s="32" t="s">
        <v>222</v>
      </c>
      <c r="D107" s="36" t="s">
        <v>252</v>
      </c>
      <c r="E107" s="35" t="s">
        <v>603</v>
      </c>
      <c r="F107" s="35" t="s">
        <v>610</v>
      </c>
      <c r="G107" s="35" t="s">
        <v>611</v>
      </c>
      <c r="H107" s="35" t="s">
        <v>612</v>
      </c>
    </row>
    <row r="108" spans="1:8" ht="15">
      <c r="A108" s="117" t="s">
        <v>186</v>
      </c>
      <c r="B108" s="128" t="s">
        <v>479</v>
      </c>
      <c r="C108" s="129" t="s">
        <v>509</v>
      </c>
      <c r="D108" s="117"/>
      <c r="E108" s="117"/>
      <c r="F108" s="117"/>
      <c r="G108" s="117"/>
      <c r="H108" s="117">
        <f>SUM(E108:G108)</f>
        <v>0</v>
      </c>
    </row>
    <row r="109" spans="1:8" ht="15">
      <c r="A109" s="117" t="s">
        <v>187</v>
      </c>
      <c r="B109" s="130" t="s">
        <v>480</v>
      </c>
      <c r="C109" s="129" t="s">
        <v>510</v>
      </c>
      <c r="D109" s="117"/>
      <c r="E109" s="117"/>
      <c r="F109" s="117"/>
      <c r="G109" s="117"/>
      <c r="H109" s="117">
        <f aca="true" t="shared" si="3" ref="H109:H143">SUM(E109:G109)</f>
        <v>0</v>
      </c>
    </row>
    <row r="110" spans="1:8" ht="15">
      <c r="A110" s="117" t="s">
        <v>188</v>
      </c>
      <c r="B110" s="128" t="s">
        <v>481</v>
      </c>
      <c r="C110" s="129" t="s">
        <v>511</v>
      </c>
      <c r="D110" s="117"/>
      <c r="E110" s="117"/>
      <c r="F110" s="117"/>
      <c r="G110" s="117"/>
      <c r="H110" s="117">
        <f t="shared" si="3"/>
        <v>0</v>
      </c>
    </row>
    <row r="111" spans="1:8" ht="15.75">
      <c r="A111" s="125" t="s">
        <v>389</v>
      </c>
      <c r="B111" s="131" t="s">
        <v>482</v>
      </c>
      <c r="C111" s="132" t="s">
        <v>512</v>
      </c>
      <c r="D111" s="310">
        <f>SUM(D108:D110)</f>
        <v>0</v>
      </c>
      <c r="E111" s="310">
        <f>SUM(E108:E110)</f>
        <v>0</v>
      </c>
      <c r="F111" s="310"/>
      <c r="G111" s="310"/>
      <c r="H111" s="311">
        <f t="shared" si="3"/>
        <v>0</v>
      </c>
    </row>
    <row r="112" spans="1:8" ht="15">
      <c r="A112" s="117" t="s">
        <v>450</v>
      </c>
      <c r="B112" s="130" t="s">
        <v>483</v>
      </c>
      <c r="C112" s="129" t="s">
        <v>513</v>
      </c>
      <c r="D112" s="311"/>
      <c r="E112" s="311"/>
      <c r="F112" s="311"/>
      <c r="G112" s="311"/>
      <c r="H112" s="311">
        <f t="shared" si="3"/>
        <v>0</v>
      </c>
    </row>
    <row r="113" spans="1:8" ht="15">
      <c r="A113" s="117" t="s">
        <v>451</v>
      </c>
      <c r="B113" s="128" t="s">
        <v>484</v>
      </c>
      <c r="C113" s="129" t="s">
        <v>514</v>
      </c>
      <c r="D113" s="311"/>
      <c r="E113" s="311"/>
      <c r="F113" s="311"/>
      <c r="G113" s="311"/>
      <c r="H113" s="311">
        <f t="shared" si="3"/>
        <v>0</v>
      </c>
    </row>
    <row r="114" spans="1:8" ht="15">
      <c r="A114" s="117" t="s">
        <v>452</v>
      </c>
      <c r="B114" s="130" t="s">
        <v>485</v>
      </c>
      <c r="C114" s="129" t="s">
        <v>515</v>
      </c>
      <c r="D114" s="311"/>
      <c r="E114" s="311"/>
      <c r="F114" s="311"/>
      <c r="G114" s="311"/>
      <c r="H114" s="311">
        <f t="shared" si="3"/>
        <v>0</v>
      </c>
    </row>
    <row r="115" spans="1:8" ht="15">
      <c r="A115" s="117" t="s">
        <v>453</v>
      </c>
      <c r="B115" s="128" t="s">
        <v>486</v>
      </c>
      <c r="C115" s="129" t="s">
        <v>516</v>
      </c>
      <c r="D115" s="311"/>
      <c r="E115" s="311"/>
      <c r="F115" s="311"/>
      <c r="G115" s="311"/>
      <c r="H115" s="311">
        <f t="shared" si="3"/>
        <v>0</v>
      </c>
    </row>
    <row r="116" spans="1:8" ht="15.75">
      <c r="A116" s="117" t="s">
        <v>454</v>
      </c>
      <c r="B116" s="133" t="s">
        <v>487</v>
      </c>
      <c r="C116" s="134" t="s">
        <v>517</v>
      </c>
      <c r="D116" s="311">
        <f>SUM(D112:D115)</f>
        <v>0</v>
      </c>
      <c r="E116" s="311">
        <f>SUM(E112:E115)</f>
        <v>0</v>
      </c>
      <c r="F116" s="311"/>
      <c r="G116" s="311"/>
      <c r="H116" s="311">
        <f t="shared" si="3"/>
        <v>0</v>
      </c>
    </row>
    <row r="117" spans="1:8" ht="15">
      <c r="A117" s="117" t="s">
        <v>455</v>
      </c>
      <c r="B117" s="129" t="s">
        <v>488</v>
      </c>
      <c r="C117" s="129" t="s">
        <v>518</v>
      </c>
      <c r="D117" s="311"/>
      <c r="E117" s="311"/>
      <c r="F117" s="311"/>
      <c r="G117" s="311"/>
      <c r="H117" s="311">
        <f t="shared" si="3"/>
        <v>0</v>
      </c>
    </row>
    <row r="118" spans="1:8" ht="15">
      <c r="A118" s="117" t="s">
        <v>456</v>
      </c>
      <c r="B118" s="129" t="s">
        <v>489</v>
      </c>
      <c r="C118" s="129" t="s">
        <v>519</v>
      </c>
      <c r="D118" s="311"/>
      <c r="E118" s="311"/>
      <c r="F118" s="311"/>
      <c r="G118" s="311"/>
      <c r="H118" s="311">
        <f t="shared" si="3"/>
        <v>0</v>
      </c>
    </row>
    <row r="119" spans="1:8" ht="15.75">
      <c r="A119" s="117" t="s">
        <v>457</v>
      </c>
      <c r="B119" s="134" t="s">
        <v>490</v>
      </c>
      <c r="C119" s="134" t="s">
        <v>520</v>
      </c>
      <c r="D119" s="311">
        <f>SUM(D117:D118)</f>
        <v>0</v>
      </c>
      <c r="E119" s="311">
        <f>SUM(E117:E118)</f>
        <v>0</v>
      </c>
      <c r="F119" s="311"/>
      <c r="G119" s="311"/>
      <c r="H119" s="311">
        <f t="shared" si="3"/>
        <v>0</v>
      </c>
    </row>
    <row r="120" spans="1:8" ht="15">
      <c r="A120" s="117" t="s">
        <v>458</v>
      </c>
      <c r="B120" s="128" t="s">
        <v>491</v>
      </c>
      <c r="C120" s="129" t="s">
        <v>521</v>
      </c>
      <c r="D120" s="311"/>
      <c r="E120" s="311"/>
      <c r="F120" s="311"/>
      <c r="G120" s="311"/>
      <c r="H120" s="311">
        <f t="shared" si="3"/>
        <v>0</v>
      </c>
    </row>
    <row r="121" spans="1:8" ht="15">
      <c r="A121" s="117" t="s">
        <v>459</v>
      </c>
      <c r="B121" s="128" t="s">
        <v>492</v>
      </c>
      <c r="C121" s="129" t="s">
        <v>522</v>
      </c>
      <c r="D121" s="311"/>
      <c r="E121" s="311"/>
      <c r="F121" s="311"/>
      <c r="G121" s="311"/>
      <c r="H121" s="311">
        <f t="shared" si="3"/>
        <v>0</v>
      </c>
    </row>
    <row r="122" spans="1:8" ht="15">
      <c r="A122" s="117" t="s">
        <v>460</v>
      </c>
      <c r="B122" s="128" t="s">
        <v>493</v>
      </c>
      <c r="C122" s="129" t="s">
        <v>523</v>
      </c>
      <c r="D122" s="311">
        <v>66446227</v>
      </c>
      <c r="E122" s="311">
        <v>66446277</v>
      </c>
      <c r="F122" s="311"/>
      <c r="G122" s="311"/>
      <c r="H122" s="311">
        <f t="shared" si="3"/>
        <v>66446277</v>
      </c>
    </row>
    <row r="123" spans="1:8" ht="15">
      <c r="A123" s="117" t="s">
        <v>461</v>
      </c>
      <c r="B123" s="128" t="s">
        <v>494</v>
      </c>
      <c r="C123" s="129" t="s">
        <v>524</v>
      </c>
      <c r="D123" s="311"/>
      <c r="E123" s="311"/>
      <c r="F123" s="311"/>
      <c r="G123" s="311"/>
      <c r="H123" s="311">
        <f t="shared" si="3"/>
        <v>0</v>
      </c>
    </row>
    <row r="124" spans="1:8" ht="15">
      <c r="A124" s="117" t="s">
        <v>462</v>
      </c>
      <c r="B124" s="130" t="s">
        <v>495</v>
      </c>
      <c r="C124" s="129" t="s">
        <v>525</v>
      </c>
      <c r="D124" s="311"/>
      <c r="E124" s="311"/>
      <c r="F124" s="311"/>
      <c r="G124" s="311"/>
      <c r="H124" s="311">
        <f t="shared" si="3"/>
        <v>0</v>
      </c>
    </row>
    <row r="125" spans="1:8" ht="15">
      <c r="A125" s="117" t="s">
        <v>463</v>
      </c>
      <c r="B125" s="130" t="s">
        <v>496</v>
      </c>
      <c r="C125" s="129" t="s">
        <v>526</v>
      </c>
      <c r="D125" s="311"/>
      <c r="E125" s="311"/>
      <c r="F125" s="311"/>
      <c r="G125" s="311"/>
      <c r="H125" s="311">
        <f t="shared" si="3"/>
        <v>0</v>
      </c>
    </row>
    <row r="126" spans="1:8" ht="15">
      <c r="A126" s="117" t="s">
        <v>464</v>
      </c>
      <c r="B126" s="130" t="s">
        <v>497</v>
      </c>
      <c r="C126" s="129" t="s">
        <v>527</v>
      </c>
      <c r="D126" s="311"/>
      <c r="E126" s="311"/>
      <c r="F126" s="311"/>
      <c r="G126" s="311"/>
      <c r="H126" s="311">
        <f t="shared" si="3"/>
        <v>0</v>
      </c>
    </row>
    <row r="127" spans="1:8" ht="15.75">
      <c r="A127" s="117" t="s">
        <v>465</v>
      </c>
      <c r="B127" s="135" t="s">
        <v>498</v>
      </c>
      <c r="C127" s="134" t="s">
        <v>528</v>
      </c>
      <c r="D127" s="311">
        <f>SUM(D125:D126)</f>
        <v>0</v>
      </c>
      <c r="E127" s="311">
        <f>SUM(E125:E126)</f>
        <v>0</v>
      </c>
      <c r="F127" s="311"/>
      <c r="G127" s="311"/>
      <c r="H127" s="311">
        <f t="shared" si="3"/>
        <v>0</v>
      </c>
    </row>
    <row r="128" spans="1:8" ht="15.75">
      <c r="A128" s="117" t="s">
        <v>466</v>
      </c>
      <c r="B128" s="135" t="s">
        <v>499</v>
      </c>
      <c r="C128" s="134" t="s">
        <v>529</v>
      </c>
      <c r="D128" s="311">
        <f>D111+D116+D119+D120+D121+D122+D123+D124</f>
        <v>66446227</v>
      </c>
      <c r="E128" s="311">
        <f>E111+E116+E119+E120+E121+E122+E123+E124</f>
        <v>66446277</v>
      </c>
      <c r="F128" s="311"/>
      <c r="G128" s="311"/>
      <c r="H128" s="311">
        <f t="shared" si="3"/>
        <v>66446277</v>
      </c>
    </row>
    <row r="129" spans="1:8" ht="15">
      <c r="A129" s="117" t="s">
        <v>467</v>
      </c>
      <c r="B129" s="130" t="s">
        <v>500</v>
      </c>
      <c r="C129" s="129" t="s">
        <v>530</v>
      </c>
      <c r="D129" s="311"/>
      <c r="E129" s="311"/>
      <c r="F129" s="311"/>
      <c r="G129" s="311"/>
      <c r="H129" s="311">
        <f t="shared" si="3"/>
        <v>0</v>
      </c>
    </row>
    <row r="130" spans="1:8" ht="15">
      <c r="A130" s="117" t="s">
        <v>468</v>
      </c>
      <c r="B130" s="130" t="s">
        <v>501</v>
      </c>
      <c r="C130" s="129" t="s">
        <v>531</v>
      </c>
      <c r="D130" s="311"/>
      <c r="E130" s="311"/>
      <c r="F130" s="311"/>
      <c r="G130" s="311"/>
      <c r="H130" s="311">
        <f t="shared" si="3"/>
        <v>0</v>
      </c>
    </row>
    <row r="131" spans="1:8" ht="15">
      <c r="A131" s="117" t="s">
        <v>469</v>
      </c>
      <c r="B131" s="128" t="s">
        <v>502</v>
      </c>
      <c r="C131" s="129" t="s">
        <v>532</v>
      </c>
      <c r="D131" s="311"/>
      <c r="E131" s="311"/>
      <c r="F131" s="311"/>
      <c r="G131" s="311"/>
      <c r="H131" s="311">
        <f t="shared" si="3"/>
        <v>0</v>
      </c>
    </row>
    <row r="132" spans="1:8" ht="15">
      <c r="A132" s="117" t="s">
        <v>470</v>
      </c>
      <c r="B132" s="128" t="s">
        <v>503</v>
      </c>
      <c r="C132" s="129" t="s">
        <v>533</v>
      </c>
      <c r="D132" s="311"/>
      <c r="E132" s="311"/>
      <c r="F132" s="311"/>
      <c r="G132" s="311"/>
      <c r="H132" s="311">
        <f t="shared" si="3"/>
        <v>0</v>
      </c>
    </row>
    <row r="133" spans="1:8" ht="15">
      <c r="A133" s="117" t="s">
        <v>471</v>
      </c>
      <c r="B133" s="128" t="s">
        <v>504</v>
      </c>
      <c r="C133" s="129" t="s">
        <v>534</v>
      </c>
      <c r="D133" s="311"/>
      <c r="E133" s="311"/>
      <c r="F133" s="311"/>
      <c r="G133" s="311"/>
      <c r="H133" s="311">
        <f t="shared" si="3"/>
        <v>0</v>
      </c>
    </row>
    <row r="134" spans="1:8" ht="15.75">
      <c r="A134" s="117" t="s">
        <v>472</v>
      </c>
      <c r="B134" s="133" t="s">
        <v>505</v>
      </c>
      <c r="C134" s="134" t="s">
        <v>535</v>
      </c>
      <c r="D134" s="311">
        <f>SUM(D129:D133)</f>
        <v>0</v>
      </c>
      <c r="E134" s="311">
        <f>SUM(E129:E133)</f>
        <v>0</v>
      </c>
      <c r="F134" s="311"/>
      <c r="G134" s="311"/>
      <c r="H134" s="311">
        <f t="shared" si="3"/>
        <v>0</v>
      </c>
    </row>
    <row r="135" spans="1:8" ht="15">
      <c r="A135" s="117" t="s">
        <v>473</v>
      </c>
      <c r="B135" s="130" t="s">
        <v>506</v>
      </c>
      <c r="C135" s="129" t="s">
        <v>536</v>
      </c>
      <c r="D135" s="311"/>
      <c r="E135" s="311"/>
      <c r="F135" s="311"/>
      <c r="G135" s="311"/>
      <c r="H135" s="311">
        <f t="shared" si="3"/>
        <v>0</v>
      </c>
    </row>
    <row r="136" spans="1:8" ht="15">
      <c r="A136" s="117" t="s">
        <v>474</v>
      </c>
      <c r="B136" s="130" t="s">
        <v>507</v>
      </c>
      <c r="C136" s="129" t="s">
        <v>537</v>
      </c>
      <c r="D136" s="311"/>
      <c r="E136" s="311"/>
      <c r="F136" s="311"/>
      <c r="G136" s="311"/>
      <c r="H136" s="311">
        <f t="shared" si="3"/>
        <v>0</v>
      </c>
    </row>
    <row r="137" spans="1:8" ht="15.75">
      <c r="A137" s="117" t="s">
        <v>475</v>
      </c>
      <c r="B137" s="133" t="s">
        <v>508</v>
      </c>
      <c r="C137" s="134" t="s">
        <v>538</v>
      </c>
      <c r="D137" s="311">
        <f>D128+D134+D135+D136</f>
        <v>66446227</v>
      </c>
      <c r="E137" s="311">
        <f>E128+E134+E135+E136</f>
        <v>66446277</v>
      </c>
      <c r="F137" s="311"/>
      <c r="G137" s="311"/>
      <c r="H137" s="311">
        <f t="shared" si="3"/>
        <v>66446277</v>
      </c>
    </row>
    <row r="138" spans="1:8" ht="15">
      <c r="A138" s="117"/>
      <c r="B138" s="117"/>
      <c r="C138" s="117"/>
      <c r="D138" s="311"/>
      <c r="E138" s="311"/>
      <c r="F138" s="311"/>
      <c r="G138" s="311"/>
      <c r="H138" s="311">
        <f t="shared" si="3"/>
        <v>0</v>
      </c>
    </row>
    <row r="139" spans="1:8" ht="15">
      <c r="A139" s="117"/>
      <c r="B139" s="117"/>
      <c r="C139" s="117"/>
      <c r="D139" s="311"/>
      <c r="E139" s="311"/>
      <c r="F139" s="311"/>
      <c r="G139" s="311"/>
      <c r="H139" s="311">
        <f t="shared" si="3"/>
        <v>0</v>
      </c>
    </row>
    <row r="140" spans="1:8" ht="15.75">
      <c r="A140" s="117"/>
      <c r="B140" s="59" t="s">
        <v>540</v>
      </c>
      <c r="C140" s="59"/>
      <c r="D140" s="309"/>
      <c r="E140" s="309"/>
      <c r="F140" s="309"/>
      <c r="G140" s="309"/>
      <c r="H140" s="312">
        <f t="shared" si="3"/>
        <v>0</v>
      </c>
    </row>
    <row r="141" spans="1:8" ht="15.75">
      <c r="A141" s="117"/>
      <c r="B141" s="59" t="s">
        <v>576</v>
      </c>
      <c r="C141" s="59"/>
      <c r="D141" s="309"/>
      <c r="E141" s="309"/>
      <c r="F141" s="309"/>
      <c r="G141" s="309"/>
      <c r="H141" s="312">
        <f t="shared" si="3"/>
        <v>0</v>
      </c>
    </row>
    <row r="142" spans="1:8" ht="15.75">
      <c r="A142" s="117"/>
      <c r="B142" s="59" t="s">
        <v>541</v>
      </c>
      <c r="C142" s="59"/>
      <c r="D142" s="309">
        <f>D128</f>
        <v>66446227</v>
      </c>
      <c r="E142" s="309">
        <f>E128</f>
        <v>66446277</v>
      </c>
      <c r="F142" s="309"/>
      <c r="G142" s="309"/>
      <c r="H142" s="312">
        <f t="shared" si="3"/>
        <v>66446277</v>
      </c>
    </row>
    <row r="143" spans="1:8" ht="15.75">
      <c r="A143" s="117"/>
      <c r="B143" s="59" t="s">
        <v>542</v>
      </c>
      <c r="C143" s="59"/>
      <c r="D143" s="309">
        <f>SUM(D140:D142)</f>
        <v>66446227</v>
      </c>
      <c r="E143" s="309">
        <f>SUM(E140:E142)</f>
        <v>66446277</v>
      </c>
      <c r="F143" s="309"/>
      <c r="G143" s="309"/>
      <c r="H143" s="312">
        <f t="shared" si="3"/>
        <v>66446277</v>
      </c>
    </row>
  </sheetData>
  <sheetProtection/>
  <mergeCells count="4">
    <mergeCell ref="A3:H3"/>
    <mergeCell ref="A4:H4"/>
    <mergeCell ref="E6:G6"/>
    <mergeCell ref="F1:H1"/>
  </mergeCells>
  <printOptions horizontalCentered="1" verticalCentered="1"/>
  <pageMargins left="0.1968503937007874" right="0.11811023622047245" top="0.15748031496062992" bottom="0.1968503937007874" header="0.31496062992125984" footer="0.31496062992125984"/>
  <pageSetup horizontalDpi="600" verticalDpi="600" orientation="landscape" paperSize="9" scale="45" r:id="rId1"/>
  <rowBreaks count="2" manualBreakCount="2">
    <brk id="53" max="255" man="1"/>
    <brk id="10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2"/>
  <sheetViews>
    <sheetView view="pageBreakPreview" zoomScale="67" zoomScaleSheetLayoutView="67" zoomScalePageLayoutView="0" workbookViewId="0" topLeftCell="A115">
      <selection activeCell="E122" sqref="E122"/>
    </sheetView>
  </sheetViews>
  <sheetFormatPr defaultColWidth="9.140625" defaultRowHeight="12.75"/>
  <cols>
    <col min="2" max="2" width="83.28125" style="0" customWidth="1"/>
    <col min="3" max="3" width="18.140625" style="0" customWidth="1"/>
    <col min="4" max="4" width="16.00390625" style="0" customWidth="1"/>
    <col min="5" max="5" width="16.8515625" style="0" customWidth="1"/>
    <col min="6" max="6" width="15.28125" style="0" customWidth="1"/>
    <col min="7" max="7" width="12.57421875" style="0" customWidth="1"/>
    <col min="8" max="8" width="19.28125" style="0" customWidth="1"/>
  </cols>
  <sheetData>
    <row r="1" spans="6:8" ht="19.5" customHeight="1">
      <c r="F1" s="347" t="s">
        <v>661</v>
      </c>
      <c r="G1" s="348"/>
      <c r="H1" s="348"/>
    </row>
    <row r="2" ht="19.5" customHeight="1"/>
    <row r="3" spans="1:8" ht="19.5" customHeight="1">
      <c r="A3" s="348"/>
      <c r="B3" s="348"/>
      <c r="C3" s="348"/>
      <c r="D3" s="348"/>
      <c r="E3" s="348"/>
      <c r="F3" s="348"/>
      <c r="G3" s="348"/>
      <c r="H3" s="348"/>
    </row>
    <row r="4" spans="1:8" ht="19.5" customHeight="1">
      <c r="A4" s="376" t="s">
        <v>662</v>
      </c>
      <c r="B4" s="376"/>
      <c r="C4" s="376"/>
      <c r="D4" s="376"/>
      <c r="E4" s="376"/>
      <c r="F4" s="376"/>
      <c r="G4" s="376"/>
      <c r="H4" s="376"/>
    </row>
    <row r="5" spans="1:8" ht="19.5" customHeight="1">
      <c r="A5" s="37"/>
      <c r="B5" s="4"/>
      <c r="C5" s="4"/>
      <c r="D5" s="4"/>
      <c r="E5" s="4"/>
      <c r="F5" s="4"/>
      <c r="G5" s="4"/>
      <c r="H5" s="38"/>
    </row>
    <row r="6" spans="1:8" ht="19.5" customHeight="1">
      <c r="A6" s="39"/>
      <c r="B6" s="5"/>
      <c r="C6" s="5"/>
      <c r="D6" s="5"/>
      <c r="E6" s="374" t="s">
        <v>613</v>
      </c>
      <c r="F6" s="375"/>
      <c r="G6" s="375"/>
      <c r="H6" s="285" t="s">
        <v>633</v>
      </c>
    </row>
    <row r="7" spans="1:8" ht="24.75" customHeight="1">
      <c r="A7" s="30" t="s">
        <v>223</v>
      </c>
      <c r="B7" s="31" t="s">
        <v>26</v>
      </c>
      <c r="C7" s="32" t="s">
        <v>222</v>
      </c>
      <c r="D7" s="35" t="s">
        <v>251</v>
      </c>
      <c r="E7" s="35" t="s">
        <v>603</v>
      </c>
      <c r="F7" s="35" t="s">
        <v>614</v>
      </c>
      <c r="G7" s="35" t="s">
        <v>615</v>
      </c>
      <c r="H7" s="35" t="s">
        <v>616</v>
      </c>
    </row>
    <row r="8" spans="1:8" ht="24.75" customHeight="1">
      <c r="A8" s="6" t="s">
        <v>186</v>
      </c>
      <c r="B8" s="2" t="s">
        <v>187</v>
      </c>
      <c r="C8" s="2" t="s">
        <v>188</v>
      </c>
      <c r="D8" s="303"/>
      <c r="E8" s="303"/>
      <c r="F8" s="303"/>
      <c r="G8" s="303"/>
      <c r="H8" s="303">
        <f>SUM(D8:G8)</f>
        <v>0</v>
      </c>
    </row>
    <row r="9" spans="1:8" ht="24.75" customHeight="1">
      <c r="A9" s="7" t="s">
        <v>0</v>
      </c>
      <c r="B9" s="8" t="s">
        <v>20</v>
      </c>
      <c r="C9" s="9" t="s">
        <v>51</v>
      </c>
      <c r="D9" s="303">
        <v>4576600</v>
      </c>
      <c r="E9" s="303">
        <v>4576600</v>
      </c>
      <c r="F9" s="303"/>
      <c r="G9" s="303"/>
      <c r="H9" s="303">
        <f>SUM(E9:G9)</f>
        <v>4576600</v>
      </c>
    </row>
    <row r="10" spans="1:8" ht="24.75" customHeight="1">
      <c r="A10" s="7" t="s">
        <v>1</v>
      </c>
      <c r="B10" s="8" t="s">
        <v>47</v>
      </c>
      <c r="C10" s="10" t="s">
        <v>50</v>
      </c>
      <c r="D10" s="303">
        <v>423500</v>
      </c>
      <c r="E10" s="303">
        <v>423500</v>
      </c>
      <c r="F10" s="303"/>
      <c r="G10" s="303"/>
      <c r="H10" s="303">
        <f aca="true" t="shared" si="0" ref="H10:H73">SUM(E10:G10)</f>
        <v>423500</v>
      </c>
    </row>
    <row r="11" spans="1:8" ht="24.75" customHeight="1">
      <c r="A11" s="7" t="s">
        <v>2</v>
      </c>
      <c r="B11" s="8" t="s">
        <v>46</v>
      </c>
      <c r="C11" s="10" t="s">
        <v>49</v>
      </c>
      <c r="D11" s="303"/>
      <c r="E11" s="303"/>
      <c r="F11" s="303"/>
      <c r="G11" s="303"/>
      <c r="H11" s="303">
        <f t="shared" si="0"/>
        <v>0</v>
      </c>
    </row>
    <row r="12" spans="1:8" ht="24.75" customHeight="1">
      <c r="A12" s="7" t="s">
        <v>3</v>
      </c>
      <c r="B12" s="11" t="s">
        <v>19</v>
      </c>
      <c r="C12" s="10" t="s">
        <v>48</v>
      </c>
      <c r="D12" s="303"/>
      <c r="E12" s="303"/>
      <c r="F12" s="303"/>
      <c r="G12" s="303"/>
      <c r="H12" s="303">
        <f t="shared" si="0"/>
        <v>0</v>
      </c>
    </row>
    <row r="13" spans="1:8" ht="24.75" customHeight="1">
      <c r="A13" s="7" t="s">
        <v>4</v>
      </c>
      <c r="B13" s="11" t="s">
        <v>16</v>
      </c>
      <c r="C13" s="10" t="s">
        <v>45</v>
      </c>
      <c r="D13" s="303"/>
      <c r="E13" s="303"/>
      <c r="F13" s="303"/>
      <c r="G13" s="303"/>
      <c r="H13" s="303">
        <f t="shared" si="0"/>
        <v>0</v>
      </c>
    </row>
    <row r="14" spans="1:8" ht="24.75" customHeight="1">
      <c r="A14" s="7" t="s">
        <v>5</v>
      </c>
      <c r="B14" s="11" t="s">
        <v>17</v>
      </c>
      <c r="C14" s="10" t="s">
        <v>44</v>
      </c>
      <c r="D14" s="303"/>
      <c r="E14" s="303"/>
      <c r="F14" s="303"/>
      <c r="G14" s="303"/>
      <c r="H14" s="303">
        <f t="shared" si="0"/>
        <v>0</v>
      </c>
    </row>
    <row r="15" spans="1:8" ht="24.75" customHeight="1">
      <c r="A15" s="7" t="s">
        <v>6</v>
      </c>
      <c r="B15" s="11" t="s">
        <v>21</v>
      </c>
      <c r="C15" s="10" t="s">
        <v>43</v>
      </c>
      <c r="D15" s="303"/>
      <c r="E15" s="303"/>
      <c r="F15" s="303"/>
      <c r="G15" s="303"/>
      <c r="H15" s="303">
        <f t="shared" si="0"/>
        <v>0</v>
      </c>
    </row>
    <row r="16" spans="1:8" ht="24.75" customHeight="1">
      <c r="A16" s="7" t="s">
        <v>7</v>
      </c>
      <c r="B16" s="11" t="s">
        <v>41</v>
      </c>
      <c r="C16" s="10" t="s">
        <v>42</v>
      </c>
      <c r="D16" s="303"/>
      <c r="E16" s="303"/>
      <c r="F16" s="303"/>
      <c r="G16" s="303"/>
      <c r="H16" s="303">
        <f t="shared" si="0"/>
        <v>0</v>
      </c>
    </row>
    <row r="17" spans="1:8" ht="24.75" customHeight="1">
      <c r="A17" s="7" t="s">
        <v>8</v>
      </c>
      <c r="B17" s="12" t="s">
        <v>18</v>
      </c>
      <c r="C17" s="10" t="s">
        <v>40</v>
      </c>
      <c r="D17" s="303"/>
      <c r="E17" s="303"/>
      <c r="F17" s="303"/>
      <c r="G17" s="303"/>
      <c r="H17" s="303">
        <f t="shared" si="0"/>
        <v>0</v>
      </c>
    </row>
    <row r="18" spans="1:8" ht="24.75" customHeight="1">
      <c r="A18" s="7" t="s">
        <v>9</v>
      </c>
      <c r="B18" s="12" t="s">
        <v>37</v>
      </c>
      <c r="C18" s="10" t="s">
        <v>39</v>
      </c>
      <c r="D18" s="303">
        <v>24000</v>
      </c>
      <c r="E18" s="303">
        <v>24000</v>
      </c>
      <c r="F18" s="303"/>
      <c r="G18" s="303"/>
      <c r="H18" s="303">
        <f t="shared" si="0"/>
        <v>24000</v>
      </c>
    </row>
    <row r="19" spans="1:8" ht="24.75" customHeight="1">
      <c r="A19" s="7" t="s">
        <v>10</v>
      </c>
      <c r="B19" s="12" t="s">
        <v>36</v>
      </c>
      <c r="C19" s="10" t="s">
        <v>38</v>
      </c>
      <c r="D19" s="303"/>
      <c r="E19" s="303"/>
      <c r="F19" s="303"/>
      <c r="G19" s="303"/>
      <c r="H19" s="303">
        <f t="shared" si="0"/>
        <v>0</v>
      </c>
    </row>
    <row r="20" spans="1:8" ht="24.75" customHeight="1">
      <c r="A20" s="7" t="s">
        <v>11</v>
      </c>
      <c r="B20" s="12" t="s">
        <v>35</v>
      </c>
      <c r="C20" s="10" t="s">
        <v>34</v>
      </c>
      <c r="D20" s="303"/>
      <c r="E20" s="303"/>
      <c r="F20" s="303"/>
      <c r="G20" s="303"/>
      <c r="H20" s="303">
        <f t="shared" si="0"/>
        <v>0</v>
      </c>
    </row>
    <row r="21" spans="1:8" ht="24.75" customHeight="1">
      <c r="A21" s="7" t="s">
        <v>12</v>
      </c>
      <c r="B21" s="12" t="s">
        <v>25</v>
      </c>
      <c r="C21" s="10" t="s">
        <v>33</v>
      </c>
      <c r="D21" s="303">
        <v>440500</v>
      </c>
      <c r="E21" s="303">
        <v>440500</v>
      </c>
      <c r="F21" s="303"/>
      <c r="G21" s="303"/>
      <c r="H21" s="303">
        <f t="shared" si="0"/>
        <v>440500</v>
      </c>
    </row>
    <row r="22" spans="1:8" ht="24.75" customHeight="1">
      <c r="A22" s="13" t="s">
        <v>13</v>
      </c>
      <c r="B22" s="14" t="s">
        <v>224</v>
      </c>
      <c r="C22" s="15" t="s">
        <v>27</v>
      </c>
      <c r="D22" s="304">
        <f>SUM(D8:D21)</f>
        <v>5464600</v>
      </c>
      <c r="E22" s="304">
        <f>SUM(E8:E21)</f>
        <v>5464600</v>
      </c>
      <c r="F22" s="304"/>
      <c r="G22" s="304"/>
      <c r="H22" s="305">
        <f t="shared" si="0"/>
        <v>5464600</v>
      </c>
    </row>
    <row r="23" spans="1:8" ht="24.75" customHeight="1">
      <c r="A23" s="7" t="s">
        <v>14</v>
      </c>
      <c r="B23" s="12" t="s">
        <v>22</v>
      </c>
      <c r="C23" s="10" t="s">
        <v>28</v>
      </c>
      <c r="D23" s="303"/>
      <c r="E23" s="303"/>
      <c r="F23" s="303"/>
      <c r="G23" s="303"/>
      <c r="H23" s="303">
        <f t="shared" si="0"/>
        <v>0</v>
      </c>
    </row>
    <row r="24" spans="1:8" ht="24.75" customHeight="1">
      <c r="A24" s="7" t="s">
        <v>15</v>
      </c>
      <c r="B24" s="12" t="s">
        <v>234</v>
      </c>
      <c r="C24" s="10" t="s">
        <v>29</v>
      </c>
      <c r="D24" s="303"/>
      <c r="E24" s="303"/>
      <c r="F24" s="303"/>
      <c r="G24" s="303"/>
      <c r="H24" s="303">
        <f t="shared" si="0"/>
        <v>0</v>
      </c>
    </row>
    <row r="25" spans="1:8" ht="24.75" customHeight="1">
      <c r="A25" s="7" t="s">
        <v>53</v>
      </c>
      <c r="B25" s="3" t="s">
        <v>23</v>
      </c>
      <c r="C25" s="10" t="s">
        <v>30</v>
      </c>
      <c r="D25" s="303"/>
      <c r="E25" s="303"/>
      <c r="F25" s="303"/>
      <c r="G25" s="303"/>
      <c r="H25" s="303">
        <f t="shared" si="0"/>
        <v>0</v>
      </c>
    </row>
    <row r="26" spans="1:8" ht="24.75" customHeight="1">
      <c r="A26" s="13" t="s">
        <v>54</v>
      </c>
      <c r="B26" s="16" t="s">
        <v>225</v>
      </c>
      <c r="C26" s="15" t="s">
        <v>31</v>
      </c>
      <c r="D26" s="304">
        <f>SUM(D23:D25)</f>
        <v>0</v>
      </c>
      <c r="E26" s="304">
        <f>SUM(E23:E25)</f>
        <v>0</v>
      </c>
      <c r="F26" s="304"/>
      <c r="G26" s="304"/>
      <c r="H26" s="305">
        <f t="shared" si="0"/>
        <v>0</v>
      </c>
    </row>
    <row r="27" spans="1:8" ht="24.75" customHeight="1">
      <c r="A27" s="17" t="s">
        <v>55</v>
      </c>
      <c r="B27" s="18" t="s">
        <v>226</v>
      </c>
      <c r="C27" s="19" t="s">
        <v>32</v>
      </c>
      <c r="D27" s="307">
        <f>D22+D26</f>
        <v>5464600</v>
      </c>
      <c r="E27" s="307">
        <f>E22+E26</f>
        <v>5464600</v>
      </c>
      <c r="F27" s="307"/>
      <c r="G27" s="307"/>
      <c r="H27" s="307">
        <f t="shared" si="0"/>
        <v>5464600</v>
      </c>
    </row>
    <row r="28" spans="1:8" ht="24.75" customHeight="1">
      <c r="A28" s="17" t="s">
        <v>56</v>
      </c>
      <c r="B28" s="20" t="s">
        <v>24</v>
      </c>
      <c r="C28" s="19" t="s">
        <v>52</v>
      </c>
      <c r="D28" s="307">
        <v>1210000</v>
      </c>
      <c r="E28" s="307">
        <v>1210000</v>
      </c>
      <c r="F28" s="307"/>
      <c r="G28" s="307"/>
      <c r="H28" s="307">
        <f t="shared" si="0"/>
        <v>1210000</v>
      </c>
    </row>
    <row r="29" spans="1:8" ht="24.75" customHeight="1">
      <c r="A29" s="7" t="s">
        <v>106</v>
      </c>
      <c r="B29" s="12" t="s">
        <v>63</v>
      </c>
      <c r="C29" s="10" t="s">
        <v>82</v>
      </c>
      <c r="D29" s="303">
        <v>644000</v>
      </c>
      <c r="E29" s="303">
        <v>644000</v>
      </c>
      <c r="F29" s="303"/>
      <c r="G29" s="303"/>
      <c r="H29" s="303">
        <f t="shared" si="0"/>
        <v>644000</v>
      </c>
    </row>
    <row r="30" spans="1:8" ht="24.75" customHeight="1">
      <c r="A30" s="7" t="s">
        <v>107</v>
      </c>
      <c r="B30" s="12" t="s">
        <v>64</v>
      </c>
      <c r="C30" s="10" t="s">
        <v>83</v>
      </c>
      <c r="D30" s="303">
        <v>95000</v>
      </c>
      <c r="E30" s="303">
        <v>95000</v>
      </c>
      <c r="F30" s="303"/>
      <c r="G30" s="303"/>
      <c r="H30" s="303">
        <f t="shared" si="0"/>
        <v>95000</v>
      </c>
    </row>
    <row r="31" spans="1:8" ht="24.75" customHeight="1">
      <c r="A31" s="7" t="s">
        <v>189</v>
      </c>
      <c r="B31" s="12" t="s">
        <v>65</v>
      </c>
      <c r="C31" s="10" t="s">
        <v>84</v>
      </c>
      <c r="D31" s="303"/>
      <c r="E31" s="303"/>
      <c r="F31" s="303"/>
      <c r="G31" s="303"/>
      <c r="H31" s="303">
        <f t="shared" si="0"/>
        <v>0</v>
      </c>
    </row>
    <row r="32" spans="1:8" ht="24.75" customHeight="1">
      <c r="A32" s="13" t="s">
        <v>190</v>
      </c>
      <c r="B32" s="16" t="s">
        <v>227</v>
      </c>
      <c r="C32" s="15" t="s">
        <v>92</v>
      </c>
      <c r="D32" s="305">
        <f>SUM(D29:D31)</f>
        <v>739000</v>
      </c>
      <c r="E32" s="305">
        <f>SUM(E29:E31)</f>
        <v>739000</v>
      </c>
      <c r="F32" s="305"/>
      <c r="G32" s="305"/>
      <c r="H32" s="305">
        <f t="shared" si="0"/>
        <v>739000</v>
      </c>
    </row>
    <row r="33" spans="1:8" ht="24.75" customHeight="1">
      <c r="A33" s="7" t="s">
        <v>191</v>
      </c>
      <c r="B33" s="12" t="s">
        <v>66</v>
      </c>
      <c r="C33" s="10" t="s">
        <v>85</v>
      </c>
      <c r="D33" s="303">
        <v>136000</v>
      </c>
      <c r="E33" s="303">
        <v>136000</v>
      </c>
      <c r="F33" s="303"/>
      <c r="G33" s="303"/>
      <c r="H33" s="303">
        <f t="shared" si="0"/>
        <v>136000</v>
      </c>
    </row>
    <row r="34" spans="1:8" ht="24.75" customHeight="1">
      <c r="A34" s="7" t="s">
        <v>192</v>
      </c>
      <c r="B34" s="12" t="s">
        <v>67</v>
      </c>
      <c r="C34" s="10" t="s">
        <v>86</v>
      </c>
      <c r="D34" s="303"/>
      <c r="E34" s="303"/>
      <c r="F34" s="303"/>
      <c r="G34" s="303"/>
      <c r="H34" s="303">
        <f t="shared" si="0"/>
        <v>0</v>
      </c>
    </row>
    <row r="35" spans="1:8" ht="24.75" customHeight="1">
      <c r="A35" s="13" t="s">
        <v>193</v>
      </c>
      <c r="B35" s="16" t="s">
        <v>228</v>
      </c>
      <c r="C35" s="15" t="s">
        <v>93</v>
      </c>
      <c r="D35" s="305">
        <f>SUM(D33:D34)</f>
        <v>136000</v>
      </c>
      <c r="E35" s="305">
        <f>SUM(E33:E34)</f>
        <v>136000</v>
      </c>
      <c r="F35" s="305"/>
      <c r="G35" s="305"/>
      <c r="H35" s="305">
        <f t="shared" si="0"/>
        <v>136000</v>
      </c>
    </row>
    <row r="36" spans="1:8" ht="24.75" customHeight="1">
      <c r="A36" s="7" t="s">
        <v>194</v>
      </c>
      <c r="B36" s="12" t="s">
        <v>68</v>
      </c>
      <c r="C36" s="10" t="s">
        <v>87</v>
      </c>
      <c r="D36" s="303">
        <v>470000</v>
      </c>
      <c r="E36" s="303">
        <v>470000</v>
      </c>
      <c r="F36" s="303"/>
      <c r="G36" s="303"/>
      <c r="H36" s="303">
        <f t="shared" si="0"/>
        <v>470000</v>
      </c>
    </row>
    <row r="37" spans="1:8" ht="24.75" customHeight="1">
      <c r="A37" s="7" t="s">
        <v>195</v>
      </c>
      <c r="B37" s="12" t="s">
        <v>69</v>
      </c>
      <c r="C37" s="10" t="s">
        <v>88</v>
      </c>
      <c r="D37" s="303"/>
      <c r="E37" s="303"/>
      <c r="F37" s="303"/>
      <c r="G37" s="303"/>
      <c r="H37" s="303">
        <f t="shared" si="0"/>
        <v>0</v>
      </c>
    </row>
    <row r="38" spans="1:8" ht="24.75" customHeight="1">
      <c r="A38" s="7" t="s">
        <v>196</v>
      </c>
      <c r="B38" s="12" t="s">
        <v>70</v>
      </c>
      <c r="C38" s="10" t="s">
        <v>89</v>
      </c>
      <c r="D38" s="303"/>
      <c r="E38" s="303"/>
      <c r="F38" s="303"/>
      <c r="G38" s="303"/>
      <c r="H38" s="303">
        <f t="shared" si="0"/>
        <v>0</v>
      </c>
    </row>
    <row r="39" spans="1:8" ht="24.75" customHeight="1">
      <c r="A39" s="7" t="s">
        <v>197</v>
      </c>
      <c r="B39" s="12" t="s">
        <v>71</v>
      </c>
      <c r="C39" s="10" t="s">
        <v>90</v>
      </c>
      <c r="D39" s="303">
        <v>30000</v>
      </c>
      <c r="E39" s="303">
        <v>30000</v>
      </c>
      <c r="F39" s="303"/>
      <c r="G39" s="303"/>
      <c r="H39" s="303">
        <f t="shared" si="0"/>
        <v>30000</v>
      </c>
    </row>
    <row r="40" spans="1:8" ht="24.75" customHeight="1">
      <c r="A40" s="7" t="s">
        <v>198</v>
      </c>
      <c r="B40" s="21" t="s">
        <v>72</v>
      </c>
      <c r="C40" s="10" t="s">
        <v>91</v>
      </c>
      <c r="D40" s="303"/>
      <c r="E40" s="303"/>
      <c r="F40" s="303"/>
      <c r="G40" s="303"/>
      <c r="H40" s="303">
        <f t="shared" si="0"/>
        <v>0</v>
      </c>
    </row>
    <row r="41" spans="1:8" ht="24.75" customHeight="1">
      <c r="A41" s="7" t="s">
        <v>199</v>
      </c>
      <c r="B41" s="3" t="s">
        <v>73</v>
      </c>
      <c r="C41" s="10" t="s">
        <v>94</v>
      </c>
      <c r="D41" s="303">
        <v>10000</v>
      </c>
      <c r="E41" s="303">
        <v>10000</v>
      </c>
      <c r="F41" s="303"/>
      <c r="G41" s="303"/>
      <c r="H41" s="303">
        <f t="shared" si="0"/>
        <v>10000</v>
      </c>
    </row>
    <row r="42" spans="1:8" ht="24.75" customHeight="1">
      <c r="A42" s="7" t="s">
        <v>200</v>
      </c>
      <c r="B42" s="12" t="s">
        <v>74</v>
      </c>
      <c r="C42" s="10" t="s">
        <v>95</v>
      </c>
      <c r="D42" s="303">
        <v>130000</v>
      </c>
      <c r="E42" s="303">
        <v>130000</v>
      </c>
      <c r="F42" s="303"/>
      <c r="G42" s="303"/>
      <c r="H42" s="303">
        <f t="shared" si="0"/>
        <v>130000</v>
      </c>
    </row>
    <row r="43" spans="1:8" ht="24.75" customHeight="1">
      <c r="A43" s="13" t="s">
        <v>201</v>
      </c>
      <c r="B43" s="16" t="s">
        <v>229</v>
      </c>
      <c r="C43" s="15" t="s">
        <v>96</v>
      </c>
      <c r="D43" s="305">
        <f>SUM(D36:D42)</f>
        <v>640000</v>
      </c>
      <c r="E43" s="305">
        <f>SUM(E36:E42)</f>
        <v>640000</v>
      </c>
      <c r="F43" s="305"/>
      <c r="G43" s="305"/>
      <c r="H43" s="305">
        <f t="shared" si="0"/>
        <v>640000</v>
      </c>
    </row>
    <row r="44" spans="1:8" ht="24.75" customHeight="1">
      <c r="A44" s="7" t="s">
        <v>202</v>
      </c>
      <c r="B44" s="12" t="s">
        <v>75</v>
      </c>
      <c r="C44" s="10" t="s">
        <v>97</v>
      </c>
      <c r="D44" s="303">
        <v>10000</v>
      </c>
      <c r="E44" s="303">
        <v>10000</v>
      </c>
      <c r="F44" s="303"/>
      <c r="G44" s="303"/>
      <c r="H44" s="303">
        <f t="shared" si="0"/>
        <v>10000</v>
      </c>
    </row>
    <row r="45" spans="1:8" ht="24.75" customHeight="1">
      <c r="A45" s="7" t="s">
        <v>203</v>
      </c>
      <c r="B45" s="12" t="s">
        <v>76</v>
      </c>
      <c r="C45" s="10" t="s">
        <v>98</v>
      </c>
      <c r="D45" s="303"/>
      <c r="E45" s="303"/>
      <c r="F45" s="303"/>
      <c r="G45" s="303"/>
      <c r="H45" s="303">
        <f t="shared" si="0"/>
        <v>0</v>
      </c>
    </row>
    <row r="46" spans="1:8" ht="24.75" customHeight="1">
      <c r="A46" s="13" t="s">
        <v>204</v>
      </c>
      <c r="B46" s="16" t="s">
        <v>231</v>
      </c>
      <c r="C46" s="15" t="s">
        <v>99</v>
      </c>
      <c r="D46" s="305">
        <f>SUM(D44:D45)</f>
        <v>10000</v>
      </c>
      <c r="E46" s="305">
        <f>SUM(E44:E45)</f>
        <v>10000</v>
      </c>
      <c r="F46" s="305"/>
      <c r="G46" s="305"/>
      <c r="H46" s="305">
        <f t="shared" si="0"/>
        <v>10000</v>
      </c>
    </row>
    <row r="47" spans="1:8" ht="24.75" customHeight="1">
      <c r="A47" s="7" t="s">
        <v>205</v>
      </c>
      <c r="B47" s="12" t="s">
        <v>77</v>
      </c>
      <c r="C47" s="10" t="s">
        <v>100</v>
      </c>
      <c r="D47" s="303">
        <v>282000</v>
      </c>
      <c r="E47" s="303">
        <v>282000</v>
      </c>
      <c r="F47" s="303"/>
      <c r="G47" s="303"/>
      <c r="H47" s="303">
        <f t="shared" si="0"/>
        <v>282000</v>
      </c>
    </row>
    <row r="48" spans="1:8" ht="24.75" customHeight="1">
      <c r="A48" s="7" t="s">
        <v>206</v>
      </c>
      <c r="B48" s="12" t="s">
        <v>78</v>
      </c>
      <c r="C48" s="10" t="s">
        <v>101</v>
      </c>
      <c r="D48" s="303"/>
      <c r="E48" s="303"/>
      <c r="F48" s="303"/>
      <c r="G48" s="303"/>
      <c r="H48" s="303">
        <f t="shared" si="0"/>
        <v>0</v>
      </c>
    </row>
    <row r="49" spans="1:8" ht="24.75" customHeight="1">
      <c r="A49" s="7" t="s">
        <v>207</v>
      </c>
      <c r="B49" s="12" t="s">
        <v>79</v>
      </c>
      <c r="C49" s="10" t="s">
        <v>102</v>
      </c>
      <c r="D49" s="303"/>
      <c r="E49" s="303"/>
      <c r="F49" s="303"/>
      <c r="G49" s="303"/>
      <c r="H49" s="303">
        <f t="shared" si="0"/>
        <v>0</v>
      </c>
    </row>
    <row r="50" spans="1:8" ht="24.75" customHeight="1">
      <c r="A50" s="7" t="s">
        <v>208</v>
      </c>
      <c r="B50" s="12" t="s">
        <v>80</v>
      </c>
      <c r="C50" s="10" t="s">
        <v>103</v>
      </c>
      <c r="D50" s="303"/>
      <c r="E50" s="303"/>
      <c r="F50" s="303"/>
      <c r="G50" s="303"/>
      <c r="H50" s="303">
        <f t="shared" si="0"/>
        <v>0</v>
      </c>
    </row>
    <row r="51" spans="1:8" ht="24.75" customHeight="1">
      <c r="A51" s="7" t="s">
        <v>209</v>
      </c>
      <c r="B51" s="12" t="s">
        <v>81</v>
      </c>
      <c r="C51" s="10" t="s">
        <v>104</v>
      </c>
      <c r="D51" s="303"/>
      <c r="E51" s="303"/>
      <c r="F51" s="303"/>
      <c r="G51" s="303"/>
      <c r="H51" s="303">
        <f t="shared" si="0"/>
        <v>0</v>
      </c>
    </row>
    <row r="52" spans="1:8" ht="24.75" customHeight="1">
      <c r="A52" s="13" t="s">
        <v>210</v>
      </c>
      <c r="B52" s="16" t="s">
        <v>230</v>
      </c>
      <c r="C52" s="15" t="s">
        <v>105</v>
      </c>
      <c r="D52" s="305">
        <f>SUM(D47:D51)</f>
        <v>282000</v>
      </c>
      <c r="E52" s="305">
        <f>SUM(E47:E51)</f>
        <v>282000</v>
      </c>
      <c r="F52" s="305"/>
      <c r="G52" s="305"/>
      <c r="H52" s="305">
        <f t="shared" si="0"/>
        <v>282000</v>
      </c>
    </row>
    <row r="53" spans="1:8" ht="24.75" customHeight="1">
      <c r="A53" s="17" t="s">
        <v>211</v>
      </c>
      <c r="B53" s="20" t="s">
        <v>232</v>
      </c>
      <c r="C53" s="19" t="s">
        <v>57</v>
      </c>
      <c r="D53" s="307">
        <f>D32+D35+D43+D46+D52</f>
        <v>1807000</v>
      </c>
      <c r="E53" s="307">
        <f>E32+E35+E43+E46+E52</f>
        <v>1807000</v>
      </c>
      <c r="F53" s="307"/>
      <c r="G53" s="307"/>
      <c r="H53" s="307">
        <f t="shared" si="0"/>
        <v>1807000</v>
      </c>
    </row>
    <row r="54" spans="1:8" ht="24.75" customHeight="1">
      <c r="A54" s="7" t="s">
        <v>212</v>
      </c>
      <c r="B54" s="22" t="s">
        <v>108</v>
      </c>
      <c r="C54" s="10" t="s">
        <v>116</v>
      </c>
      <c r="D54" s="303"/>
      <c r="E54" s="303"/>
      <c r="F54" s="303"/>
      <c r="G54" s="303"/>
      <c r="H54" s="303">
        <f t="shared" si="0"/>
        <v>0</v>
      </c>
    </row>
    <row r="55" spans="1:8" ht="24.75" customHeight="1">
      <c r="A55" s="7" t="s">
        <v>213</v>
      </c>
      <c r="B55" s="22" t="s">
        <v>109</v>
      </c>
      <c r="C55" s="10" t="s">
        <v>117</v>
      </c>
      <c r="D55" s="303"/>
      <c r="E55" s="303"/>
      <c r="F55" s="303"/>
      <c r="G55" s="303"/>
      <c r="H55" s="303">
        <f t="shared" si="0"/>
        <v>0</v>
      </c>
    </row>
    <row r="56" spans="1:8" ht="24.75" customHeight="1">
      <c r="A56" s="7" t="s">
        <v>214</v>
      </c>
      <c r="B56" s="23" t="s">
        <v>110</v>
      </c>
      <c r="C56" s="10" t="s">
        <v>118</v>
      </c>
      <c r="D56" s="303"/>
      <c r="E56" s="303"/>
      <c r="F56" s="303"/>
      <c r="G56" s="303"/>
      <c r="H56" s="303">
        <f t="shared" si="0"/>
        <v>0</v>
      </c>
    </row>
    <row r="57" spans="1:8" ht="24.75" customHeight="1">
      <c r="A57" s="7" t="s">
        <v>215</v>
      </c>
      <c r="B57" s="23" t="s">
        <v>111</v>
      </c>
      <c r="C57" s="10" t="s">
        <v>119</v>
      </c>
      <c r="D57" s="303"/>
      <c r="E57" s="303"/>
      <c r="F57" s="303"/>
      <c r="G57" s="303"/>
      <c r="H57" s="303">
        <f t="shared" si="0"/>
        <v>0</v>
      </c>
    </row>
    <row r="58" spans="1:8" ht="24.75" customHeight="1">
      <c r="A58" s="7" t="s">
        <v>216</v>
      </c>
      <c r="B58" s="23" t="s">
        <v>112</v>
      </c>
      <c r="C58" s="10" t="s">
        <v>120</v>
      </c>
      <c r="D58" s="303"/>
      <c r="E58" s="303"/>
      <c r="F58" s="303"/>
      <c r="G58" s="303"/>
      <c r="H58" s="303">
        <f t="shared" si="0"/>
        <v>0</v>
      </c>
    </row>
    <row r="59" spans="1:8" ht="24.75" customHeight="1">
      <c r="A59" s="7" t="s">
        <v>217</v>
      </c>
      <c r="B59" s="22" t="s">
        <v>113</v>
      </c>
      <c r="C59" s="10" t="s">
        <v>121</v>
      </c>
      <c r="D59" s="303"/>
      <c r="E59" s="303"/>
      <c r="F59" s="303"/>
      <c r="G59" s="303"/>
      <c r="H59" s="303">
        <f t="shared" si="0"/>
        <v>0</v>
      </c>
    </row>
    <row r="60" spans="1:8" ht="24.75" customHeight="1">
      <c r="A60" s="7" t="s">
        <v>218</v>
      </c>
      <c r="B60" s="22" t="s">
        <v>114</v>
      </c>
      <c r="C60" s="10" t="s">
        <v>122</v>
      </c>
      <c r="D60" s="303"/>
      <c r="E60" s="303"/>
      <c r="F60" s="303"/>
      <c r="G60" s="303"/>
      <c r="H60" s="303">
        <f t="shared" si="0"/>
        <v>0</v>
      </c>
    </row>
    <row r="61" spans="1:8" ht="24.75" customHeight="1">
      <c r="A61" s="7" t="s">
        <v>219</v>
      </c>
      <c r="B61" s="22" t="s">
        <v>115</v>
      </c>
      <c r="C61" s="10" t="s">
        <v>123</v>
      </c>
      <c r="D61" s="303"/>
      <c r="E61" s="303"/>
      <c r="F61" s="303"/>
      <c r="G61" s="303"/>
      <c r="H61" s="303">
        <f t="shared" si="0"/>
        <v>0</v>
      </c>
    </row>
    <row r="62" spans="1:8" ht="24.75" customHeight="1">
      <c r="A62" s="17" t="s">
        <v>220</v>
      </c>
      <c r="B62" s="24" t="s">
        <v>233</v>
      </c>
      <c r="C62" s="19" t="s">
        <v>58</v>
      </c>
      <c r="D62" s="307">
        <f>SUM(D54:D61)</f>
        <v>0</v>
      </c>
      <c r="E62" s="307">
        <f>SUM(E54:E61)</f>
        <v>0</v>
      </c>
      <c r="F62" s="307"/>
      <c r="G62" s="307"/>
      <c r="H62" s="307">
        <f t="shared" si="0"/>
        <v>0</v>
      </c>
    </row>
    <row r="63" spans="1:8" ht="24.75" customHeight="1">
      <c r="A63" s="7" t="s">
        <v>221</v>
      </c>
      <c r="B63" s="25" t="s">
        <v>143</v>
      </c>
      <c r="C63" s="10" t="s">
        <v>131</v>
      </c>
      <c r="D63" s="303"/>
      <c r="E63" s="303"/>
      <c r="F63" s="303"/>
      <c r="G63" s="303"/>
      <c r="H63" s="303">
        <f t="shared" si="0"/>
        <v>0</v>
      </c>
    </row>
    <row r="64" spans="1:8" ht="24.75" customHeight="1">
      <c r="A64" s="7">
        <v>56</v>
      </c>
      <c r="B64" s="25" t="s">
        <v>235</v>
      </c>
      <c r="C64" s="10" t="s">
        <v>236</v>
      </c>
      <c r="D64" s="303"/>
      <c r="E64" s="303"/>
      <c r="F64" s="303"/>
      <c r="G64" s="303"/>
      <c r="H64" s="303">
        <f t="shared" si="0"/>
        <v>0</v>
      </c>
    </row>
    <row r="65" spans="1:8" ht="24.75" customHeight="1">
      <c r="A65" s="7">
        <v>57</v>
      </c>
      <c r="B65" s="25" t="s">
        <v>238</v>
      </c>
      <c r="C65" s="10" t="s">
        <v>239</v>
      </c>
      <c r="D65" s="303"/>
      <c r="E65" s="303"/>
      <c r="F65" s="303"/>
      <c r="G65" s="303"/>
      <c r="H65" s="303">
        <f t="shared" si="0"/>
        <v>0</v>
      </c>
    </row>
    <row r="66" spans="1:8" ht="24.75" customHeight="1">
      <c r="A66" s="7">
        <v>58</v>
      </c>
      <c r="B66" s="25" t="s">
        <v>240</v>
      </c>
      <c r="C66" s="10" t="s">
        <v>241</v>
      </c>
      <c r="D66" s="303"/>
      <c r="E66" s="303"/>
      <c r="F66" s="303"/>
      <c r="G66" s="303"/>
      <c r="H66" s="303">
        <f t="shared" si="0"/>
        <v>0</v>
      </c>
    </row>
    <row r="67" spans="1:8" ht="24.75" customHeight="1">
      <c r="A67" s="17">
        <v>59</v>
      </c>
      <c r="B67" s="26" t="s">
        <v>237</v>
      </c>
      <c r="C67" s="19" t="s">
        <v>132</v>
      </c>
      <c r="D67" s="308">
        <f>SUM(D64:D66)</f>
        <v>0</v>
      </c>
      <c r="E67" s="308">
        <f>SUM(E64:E66)</f>
        <v>0</v>
      </c>
      <c r="F67" s="308"/>
      <c r="G67" s="308"/>
      <c r="H67" s="307">
        <f t="shared" si="0"/>
        <v>0</v>
      </c>
    </row>
    <row r="68" spans="1:8" ht="24.75" customHeight="1">
      <c r="A68" s="7">
        <v>60</v>
      </c>
      <c r="B68" s="25" t="s">
        <v>144</v>
      </c>
      <c r="C68" s="10" t="s">
        <v>133</v>
      </c>
      <c r="D68" s="303"/>
      <c r="E68" s="303"/>
      <c r="F68" s="303"/>
      <c r="G68" s="303"/>
      <c r="H68" s="303">
        <f t="shared" si="0"/>
        <v>0</v>
      </c>
    </row>
    <row r="69" spans="1:8" ht="24.75" customHeight="1">
      <c r="A69" s="7">
        <v>61</v>
      </c>
      <c r="B69" s="25" t="s">
        <v>145</v>
      </c>
      <c r="C69" s="10" t="s">
        <v>134</v>
      </c>
      <c r="D69" s="303"/>
      <c r="E69" s="303"/>
      <c r="F69" s="303"/>
      <c r="G69" s="303"/>
      <c r="H69" s="303">
        <f t="shared" si="0"/>
        <v>0</v>
      </c>
    </row>
    <row r="70" spans="1:8" ht="24.75" customHeight="1">
      <c r="A70" s="7">
        <v>62</v>
      </c>
      <c r="B70" s="25" t="s">
        <v>146</v>
      </c>
      <c r="C70" s="10" t="s">
        <v>135</v>
      </c>
      <c r="D70" s="303"/>
      <c r="E70" s="303"/>
      <c r="F70" s="303"/>
      <c r="G70" s="303"/>
      <c r="H70" s="303">
        <f t="shared" si="0"/>
        <v>0</v>
      </c>
    </row>
    <row r="71" spans="1:8" ht="24.75" customHeight="1">
      <c r="A71" s="7">
        <v>63</v>
      </c>
      <c r="B71" s="25" t="s">
        <v>147</v>
      </c>
      <c r="C71" s="10" t="s">
        <v>136</v>
      </c>
      <c r="D71" s="303"/>
      <c r="E71" s="303"/>
      <c r="F71" s="303"/>
      <c r="G71" s="303"/>
      <c r="H71" s="303">
        <f t="shared" si="0"/>
        <v>0</v>
      </c>
    </row>
    <row r="72" spans="1:8" ht="24.75" customHeight="1">
      <c r="A72" s="7">
        <v>64</v>
      </c>
      <c r="B72" s="25" t="s">
        <v>148</v>
      </c>
      <c r="C72" s="10" t="s">
        <v>137</v>
      </c>
      <c r="D72" s="303"/>
      <c r="E72" s="303"/>
      <c r="F72" s="303"/>
      <c r="G72" s="303"/>
      <c r="H72" s="303">
        <f t="shared" si="0"/>
        <v>0</v>
      </c>
    </row>
    <row r="73" spans="1:8" ht="24.75" customHeight="1">
      <c r="A73" s="7">
        <v>65</v>
      </c>
      <c r="B73" s="25" t="s">
        <v>149</v>
      </c>
      <c r="C73" s="10" t="s">
        <v>138</v>
      </c>
      <c r="D73" s="303"/>
      <c r="E73" s="303"/>
      <c r="F73" s="303"/>
      <c r="G73" s="303"/>
      <c r="H73" s="303">
        <f t="shared" si="0"/>
        <v>0</v>
      </c>
    </row>
    <row r="74" spans="1:8" ht="24.75" customHeight="1">
      <c r="A74" s="7">
        <v>66</v>
      </c>
      <c r="B74" s="25" t="s">
        <v>150</v>
      </c>
      <c r="C74" s="10" t="s">
        <v>139</v>
      </c>
      <c r="D74" s="303"/>
      <c r="E74" s="303"/>
      <c r="F74" s="303"/>
      <c r="G74" s="303"/>
      <c r="H74" s="303">
        <f aca="true" t="shared" si="1" ref="H74:H103">SUM(E74:G74)</f>
        <v>0</v>
      </c>
    </row>
    <row r="75" spans="1:8" ht="24.75" customHeight="1">
      <c r="A75" s="7">
        <v>67</v>
      </c>
      <c r="B75" s="27" t="s">
        <v>151</v>
      </c>
      <c r="C75" s="10" t="s">
        <v>140</v>
      </c>
      <c r="D75" s="303"/>
      <c r="E75" s="303"/>
      <c r="F75" s="303"/>
      <c r="G75" s="303"/>
      <c r="H75" s="303">
        <f t="shared" si="1"/>
        <v>0</v>
      </c>
    </row>
    <row r="76" spans="1:8" ht="24.75" customHeight="1">
      <c r="A76" s="7">
        <v>68</v>
      </c>
      <c r="B76" s="25" t="s">
        <v>242</v>
      </c>
      <c r="C76" s="10" t="s">
        <v>141</v>
      </c>
      <c r="D76" s="303"/>
      <c r="E76" s="303"/>
      <c r="F76" s="303"/>
      <c r="G76" s="303"/>
      <c r="H76" s="303">
        <f t="shared" si="1"/>
        <v>0</v>
      </c>
    </row>
    <row r="77" spans="1:8" ht="24.75" customHeight="1">
      <c r="A77" s="7">
        <v>69</v>
      </c>
      <c r="B77" s="25" t="s">
        <v>152</v>
      </c>
      <c r="C77" s="10" t="s">
        <v>142</v>
      </c>
      <c r="D77" s="303"/>
      <c r="E77" s="303"/>
      <c r="F77" s="303"/>
      <c r="G77" s="303"/>
      <c r="H77" s="303">
        <f t="shared" si="1"/>
        <v>0</v>
      </c>
    </row>
    <row r="78" spans="1:8" ht="24.75" customHeight="1">
      <c r="A78" s="7">
        <v>70</v>
      </c>
      <c r="B78" s="27" t="s">
        <v>153</v>
      </c>
      <c r="C78" s="10" t="s">
        <v>243</v>
      </c>
      <c r="D78" s="303"/>
      <c r="E78" s="303"/>
      <c r="F78" s="303"/>
      <c r="G78" s="303"/>
      <c r="H78" s="303">
        <f t="shared" si="1"/>
        <v>0</v>
      </c>
    </row>
    <row r="79" spans="1:8" ht="24.75" customHeight="1">
      <c r="A79" s="17">
        <v>71</v>
      </c>
      <c r="B79" s="24" t="s">
        <v>246</v>
      </c>
      <c r="C79" s="19" t="s">
        <v>59</v>
      </c>
      <c r="D79" s="307">
        <f>D63+D67+D68+D69+D70+D71+D72+D73+D74+D75+D76+D77+D78</f>
        <v>0</v>
      </c>
      <c r="E79" s="307">
        <f>E63+E67+E68+E69+E70+E71+E72+E73+E74+E75+E76+E77+E78</f>
        <v>0</v>
      </c>
      <c r="F79" s="307"/>
      <c r="G79" s="307"/>
      <c r="H79" s="307">
        <f t="shared" si="1"/>
        <v>0</v>
      </c>
    </row>
    <row r="80" spans="1:8" ht="24.75" customHeight="1">
      <c r="A80" s="7">
        <v>72</v>
      </c>
      <c r="B80" s="28" t="s">
        <v>154</v>
      </c>
      <c r="C80" s="10" t="s">
        <v>124</v>
      </c>
      <c r="D80" s="303"/>
      <c r="E80" s="303"/>
      <c r="F80" s="303"/>
      <c r="G80" s="303"/>
      <c r="H80" s="303">
        <f t="shared" si="1"/>
        <v>0</v>
      </c>
    </row>
    <row r="81" spans="1:8" ht="24.75" customHeight="1">
      <c r="A81" s="7">
        <v>73</v>
      </c>
      <c r="B81" s="28" t="s">
        <v>155</v>
      </c>
      <c r="C81" s="10" t="s">
        <v>125</v>
      </c>
      <c r="D81" s="303"/>
      <c r="E81" s="303"/>
      <c r="F81" s="303"/>
      <c r="G81" s="303"/>
      <c r="H81" s="303">
        <f t="shared" si="1"/>
        <v>0</v>
      </c>
    </row>
    <row r="82" spans="1:8" ht="24.75" customHeight="1">
      <c r="A82" s="7">
        <v>74</v>
      </c>
      <c r="B82" s="28" t="s">
        <v>156</v>
      </c>
      <c r="C82" s="10" t="s">
        <v>126</v>
      </c>
      <c r="D82" s="303"/>
      <c r="E82" s="303"/>
      <c r="F82" s="303"/>
      <c r="G82" s="303"/>
      <c r="H82" s="303">
        <f t="shared" si="1"/>
        <v>0</v>
      </c>
    </row>
    <row r="83" spans="1:8" ht="24.75" customHeight="1">
      <c r="A83" s="7">
        <v>75</v>
      </c>
      <c r="B83" s="28" t="s">
        <v>157</v>
      </c>
      <c r="C83" s="10" t="s">
        <v>127</v>
      </c>
      <c r="D83" s="303"/>
      <c r="E83" s="303"/>
      <c r="F83" s="303"/>
      <c r="G83" s="303"/>
      <c r="H83" s="303">
        <f t="shared" si="1"/>
        <v>0</v>
      </c>
    </row>
    <row r="84" spans="1:8" ht="24.75" customHeight="1">
      <c r="A84" s="7">
        <v>76</v>
      </c>
      <c r="B84" s="3" t="s">
        <v>158</v>
      </c>
      <c r="C84" s="10" t="s">
        <v>128</v>
      </c>
      <c r="D84" s="303"/>
      <c r="E84" s="303"/>
      <c r="F84" s="303"/>
      <c r="G84" s="303"/>
      <c r="H84" s="303">
        <f t="shared" si="1"/>
        <v>0</v>
      </c>
    </row>
    <row r="85" spans="1:8" ht="24.75" customHeight="1">
      <c r="A85" s="7">
        <v>77</v>
      </c>
      <c r="B85" s="3" t="s">
        <v>159</v>
      </c>
      <c r="C85" s="10" t="s">
        <v>129</v>
      </c>
      <c r="D85" s="303"/>
      <c r="E85" s="303"/>
      <c r="F85" s="303"/>
      <c r="G85" s="303"/>
      <c r="H85" s="303">
        <f t="shared" si="1"/>
        <v>0</v>
      </c>
    </row>
    <row r="86" spans="1:8" ht="24.75" customHeight="1">
      <c r="A86" s="7">
        <v>78</v>
      </c>
      <c r="B86" s="3" t="s">
        <v>160</v>
      </c>
      <c r="C86" s="10" t="s">
        <v>130</v>
      </c>
      <c r="D86" s="303"/>
      <c r="E86" s="303"/>
      <c r="F86" s="303"/>
      <c r="G86" s="303"/>
      <c r="H86" s="303">
        <f t="shared" si="1"/>
        <v>0</v>
      </c>
    </row>
    <row r="87" spans="1:8" ht="24.75" customHeight="1">
      <c r="A87" s="17">
        <v>79</v>
      </c>
      <c r="B87" s="29" t="s">
        <v>247</v>
      </c>
      <c r="C87" s="19" t="s">
        <v>60</v>
      </c>
      <c r="D87" s="307">
        <f>SUM(D80:D86)</f>
        <v>0</v>
      </c>
      <c r="E87" s="307">
        <f>SUM(E80:E86)</f>
        <v>0</v>
      </c>
      <c r="F87" s="307"/>
      <c r="G87" s="307"/>
      <c r="H87" s="307">
        <f t="shared" si="1"/>
        <v>0</v>
      </c>
    </row>
    <row r="88" spans="1:8" ht="24.75" customHeight="1">
      <c r="A88" s="7">
        <v>80</v>
      </c>
      <c r="B88" s="22" t="s">
        <v>173</v>
      </c>
      <c r="C88" s="10" t="s">
        <v>161</v>
      </c>
      <c r="D88" s="303"/>
      <c r="E88" s="303"/>
      <c r="F88" s="303"/>
      <c r="G88" s="303"/>
      <c r="H88" s="303">
        <f t="shared" si="1"/>
        <v>0</v>
      </c>
    </row>
    <row r="89" spans="1:8" ht="24.75" customHeight="1">
      <c r="A89" s="7">
        <v>81</v>
      </c>
      <c r="B89" s="22" t="s">
        <v>174</v>
      </c>
      <c r="C89" s="10" t="s">
        <v>162</v>
      </c>
      <c r="D89" s="303"/>
      <c r="E89" s="303"/>
      <c r="F89" s="303"/>
      <c r="G89" s="303"/>
      <c r="H89" s="303">
        <f t="shared" si="1"/>
        <v>0</v>
      </c>
    </row>
    <row r="90" spans="1:8" ht="24.75" customHeight="1">
      <c r="A90" s="7">
        <v>82</v>
      </c>
      <c r="B90" s="22" t="s">
        <v>175</v>
      </c>
      <c r="C90" s="10" t="s">
        <v>163</v>
      </c>
      <c r="D90" s="303"/>
      <c r="E90" s="303"/>
      <c r="F90" s="303"/>
      <c r="G90" s="303"/>
      <c r="H90" s="303">
        <f t="shared" si="1"/>
        <v>0</v>
      </c>
    </row>
    <row r="91" spans="1:8" ht="24.75" customHeight="1">
      <c r="A91" s="7">
        <v>83</v>
      </c>
      <c r="B91" s="22" t="s">
        <v>176</v>
      </c>
      <c r="C91" s="10" t="s">
        <v>164</v>
      </c>
      <c r="D91" s="303"/>
      <c r="E91" s="303"/>
      <c r="F91" s="303"/>
      <c r="G91" s="303"/>
      <c r="H91" s="303">
        <f t="shared" si="1"/>
        <v>0</v>
      </c>
    </row>
    <row r="92" spans="1:8" ht="24.75" customHeight="1">
      <c r="A92" s="17">
        <v>84</v>
      </c>
      <c r="B92" s="24" t="s">
        <v>248</v>
      </c>
      <c r="C92" s="19" t="s">
        <v>61</v>
      </c>
      <c r="D92" s="307">
        <f>SUM(D88:D91)</f>
        <v>0</v>
      </c>
      <c r="E92" s="307">
        <f>SUM(E88:E91)</f>
        <v>0</v>
      </c>
      <c r="F92" s="307"/>
      <c r="G92" s="307"/>
      <c r="H92" s="307">
        <f t="shared" si="1"/>
        <v>0</v>
      </c>
    </row>
    <row r="93" spans="1:8" ht="24.75" customHeight="1">
      <c r="A93" s="7">
        <v>85</v>
      </c>
      <c r="B93" s="22" t="s">
        <v>177</v>
      </c>
      <c r="C93" s="10" t="s">
        <v>165</v>
      </c>
      <c r="D93" s="303"/>
      <c r="E93" s="303"/>
      <c r="F93" s="303"/>
      <c r="G93" s="303"/>
      <c r="H93" s="303">
        <f t="shared" si="1"/>
        <v>0</v>
      </c>
    </row>
    <row r="94" spans="1:8" ht="24.75" customHeight="1">
      <c r="A94" s="7">
        <v>86</v>
      </c>
      <c r="B94" s="22" t="s">
        <v>178</v>
      </c>
      <c r="C94" s="10" t="s">
        <v>166</v>
      </c>
      <c r="D94" s="303"/>
      <c r="E94" s="303"/>
      <c r="F94" s="303"/>
      <c r="G94" s="303"/>
      <c r="H94" s="303">
        <f t="shared" si="1"/>
        <v>0</v>
      </c>
    </row>
    <row r="95" spans="1:8" ht="24.75" customHeight="1">
      <c r="A95" s="7">
        <v>87</v>
      </c>
      <c r="B95" s="22" t="s">
        <v>179</v>
      </c>
      <c r="C95" s="10" t="s">
        <v>167</v>
      </c>
      <c r="D95" s="303"/>
      <c r="E95" s="303"/>
      <c r="F95" s="303"/>
      <c r="G95" s="303"/>
      <c r="H95" s="303">
        <f t="shared" si="1"/>
        <v>0</v>
      </c>
    </row>
    <row r="96" spans="1:8" ht="24.75" customHeight="1">
      <c r="A96" s="7">
        <v>88</v>
      </c>
      <c r="B96" s="22" t="s">
        <v>180</v>
      </c>
      <c r="C96" s="10" t="s">
        <v>168</v>
      </c>
      <c r="D96" s="303"/>
      <c r="E96" s="303"/>
      <c r="F96" s="303"/>
      <c r="G96" s="303"/>
      <c r="H96" s="303">
        <f t="shared" si="1"/>
        <v>0</v>
      </c>
    </row>
    <row r="97" spans="1:8" ht="24.75" customHeight="1">
      <c r="A97" s="7">
        <v>89</v>
      </c>
      <c r="B97" s="22" t="s">
        <v>181</v>
      </c>
      <c r="C97" s="10" t="s">
        <v>169</v>
      </c>
      <c r="D97" s="303"/>
      <c r="E97" s="303"/>
      <c r="F97" s="303"/>
      <c r="G97" s="303"/>
      <c r="H97" s="303">
        <f t="shared" si="1"/>
        <v>0</v>
      </c>
    </row>
    <row r="98" spans="1:8" ht="24.75" customHeight="1">
      <c r="A98" s="7">
        <v>90</v>
      </c>
      <c r="B98" s="22" t="s">
        <v>182</v>
      </c>
      <c r="C98" s="10" t="s">
        <v>170</v>
      </c>
      <c r="D98" s="303"/>
      <c r="E98" s="303"/>
      <c r="F98" s="303"/>
      <c r="G98" s="303"/>
      <c r="H98" s="303">
        <f t="shared" si="1"/>
        <v>0</v>
      </c>
    </row>
    <row r="99" spans="1:8" ht="24.75" customHeight="1">
      <c r="A99" s="7">
        <v>91</v>
      </c>
      <c r="B99" s="22" t="s">
        <v>183</v>
      </c>
      <c r="C99" s="10" t="s">
        <v>171</v>
      </c>
      <c r="D99" s="303"/>
      <c r="E99" s="303"/>
      <c r="F99" s="303"/>
      <c r="G99" s="303"/>
      <c r="H99" s="303">
        <f t="shared" si="1"/>
        <v>0</v>
      </c>
    </row>
    <row r="100" spans="1:8" ht="24.75" customHeight="1">
      <c r="A100" s="7">
        <v>92</v>
      </c>
      <c r="B100" s="22" t="s">
        <v>244</v>
      </c>
      <c r="C100" s="10" t="s">
        <v>172</v>
      </c>
      <c r="D100" s="303"/>
      <c r="E100" s="303"/>
      <c r="F100" s="303"/>
      <c r="G100" s="303"/>
      <c r="H100" s="303">
        <f t="shared" si="1"/>
        <v>0</v>
      </c>
    </row>
    <row r="101" spans="1:8" ht="24.75" customHeight="1">
      <c r="A101" s="7">
        <v>93</v>
      </c>
      <c r="B101" s="22" t="s">
        <v>184</v>
      </c>
      <c r="C101" s="10" t="s">
        <v>245</v>
      </c>
      <c r="D101" s="303"/>
      <c r="E101" s="303"/>
      <c r="F101" s="303"/>
      <c r="G101" s="303"/>
      <c r="H101" s="303">
        <f t="shared" si="1"/>
        <v>0</v>
      </c>
    </row>
    <row r="102" spans="1:8" ht="24.75" customHeight="1">
      <c r="A102" s="17">
        <v>94</v>
      </c>
      <c r="B102" s="24" t="s">
        <v>249</v>
      </c>
      <c r="C102" s="19" t="s">
        <v>62</v>
      </c>
      <c r="D102" s="309">
        <f>SUM(D93:D101)</f>
        <v>0</v>
      </c>
      <c r="E102" s="309">
        <f>SUM(E93:E101)</f>
        <v>0</v>
      </c>
      <c r="F102" s="309"/>
      <c r="G102" s="309"/>
      <c r="H102" s="307">
        <f t="shared" si="1"/>
        <v>0</v>
      </c>
    </row>
    <row r="103" spans="1:8" ht="24.75" customHeight="1">
      <c r="A103" s="17">
        <v>95</v>
      </c>
      <c r="B103" s="29" t="s">
        <v>250</v>
      </c>
      <c r="C103" s="19" t="s">
        <v>185</v>
      </c>
      <c r="D103" s="309">
        <f>D27+D28+D53+D62+D79+D87+D92+D102</f>
        <v>8481600</v>
      </c>
      <c r="E103" s="309">
        <f>E27+E28+E53+E62+E79+E87+E92+E102</f>
        <v>8481600</v>
      </c>
      <c r="F103" s="309"/>
      <c r="G103" s="309"/>
      <c r="H103" s="307">
        <f t="shared" si="1"/>
        <v>8481600</v>
      </c>
    </row>
    <row r="104" spans="1:8" ht="24.75" customHeight="1">
      <c r="A104" s="41"/>
      <c r="B104" s="45"/>
      <c r="C104" s="42"/>
      <c r="D104" s="43"/>
      <c r="E104" s="43"/>
      <c r="F104" s="43"/>
      <c r="G104" s="43"/>
      <c r="H104" s="43"/>
    </row>
    <row r="105" spans="1:8" ht="24.75" customHeight="1">
      <c r="A105" s="41"/>
      <c r="B105" s="46"/>
      <c r="C105" s="42"/>
      <c r="D105" s="43"/>
      <c r="E105" s="43"/>
      <c r="F105" s="43"/>
      <c r="G105" s="43"/>
      <c r="H105" s="43"/>
    </row>
    <row r="106" spans="1:8" ht="38.25">
      <c r="A106" s="30" t="s">
        <v>223</v>
      </c>
      <c r="B106" s="31" t="s">
        <v>26</v>
      </c>
      <c r="C106" s="32" t="s">
        <v>222</v>
      </c>
      <c r="D106" s="35" t="s">
        <v>251</v>
      </c>
      <c r="E106" s="35" t="s">
        <v>603</v>
      </c>
      <c r="F106" s="35" t="s">
        <v>614</v>
      </c>
      <c r="G106" s="35" t="s">
        <v>615</v>
      </c>
      <c r="H106" s="35" t="s">
        <v>616</v>
      </c>
    </row>
    <row r="107" spans="1:8" ht="15">
      <c r="A107" s="117" t="s">
        <v>186</v>
      </c>
      <c r="B107" s="128" t="s">
        <v>479</v>
      </c>
      <c r="C107" s="129" t="s">
        <v>509</v>
      </c>
      <c r="D107" s="117"/>
      <c r="E107" s="117"/>
      <c r="F107" s="117"/>
      <c r="G107" s="117"/>
      <c r="H107" s="117">
        <f>SUM(E107:G107)</f>
        <v>0</v>
      </c>
    </row>
    <row r="108" spans="1:8" ht="15">
      <c r="A108" s="117" t="s">
        <v>187</v>
      </c>
      <c r="B108" s="130" t="s">
        <v>480</v>
      </c>
      <c r="C108" s="129" t="s">
        <v>510</v>
      </c>
      <c r="D108" s="311"/>
      <c r="E108" s="311"/>
      <c r="F108" s="311"/>
      <c r="G108" s="311"/>
      <c r="H108" s="311">
        <f aca="true" t="shared" si="2" ref="H108:H142">SUM(E108:G108)</f>
        <v>0</v>
      </c>
    </row>
    <row r="109" spans="1:8" ht="15">
      <c r="A109" s="117" t="s">
        <v>188</v>
      </c>
      <c r="B109" s="128" t="s">
        <v>481</v>
      </c>
      <c r="C109" s="129" t="s">
        <v>511</v>
      </c>
      <c r="D109" s="311"/>
      <c r="E109" s="311"/>
      <c r="F109" s="311"/>
      <c r="G109" s="311"/>
      <c r="H109" s="311">
        <f t="shared" si="2"/>
        <v>0</v>
      </c>
    </row>
    <row r="110" spans="1:8" ht="15.75">
      <c r="A110" s="125" t="s">
        <v>389</v>
      </c>
      <c r="B110" s="131" t="s">
        <v>482</v>
      </c>
      <c r="C110" s="132" t="s">
        <v>512</v>
      </c>
      <c r="D110" s="310">
        <f>SUM(D107:D109)</f>
        <v>0</v>
      </c>
      <c r="E110" s="310">
        <f>SUM(E107:E109)</f>
        <v>0</v>
      </c>
      <c r="F110" s="310"/>
      <c r="G110" s="310"/>
      <c r="H110" s="311">
        <f t="shared" si="2"/>
        <v>0</v>
      </c>
    </row>
    <row r="111" spans="1:8" ht="15">
      <c r="A111" s="117" t="s">
        <v>450</v>
      </c>
      <c r="B111" s="130" t="s">
        <v>483</v>
      </c>
      <c r="C111" s="129" t="s">
        <v>513</v>
      </c>
      <c r="D111" s="311"/>
      <c r="E111" s="311"/>
      <c r="F111" s="311"/>
      <c r="G111" s="311"/>
      <c r="H111" s="311">
        <f t="shared" si="2"/>
        <v>0</v>
      </c>
    </row>
    <row r="112" spans="1:8" ht="15">
      <c r="A112" s="117" t="s">
        <v>451</v>
      </c>
      <c r="B112" s="128" t="s">
        <v>484</v>
      </c>
      <c r="C112" s="129" t="s">
        <v>514</v>
      </c>
      <c r="D112" s="311"/>
      <c r="E112" s="311"/>
      <c r="F112" s="311"/>
      <c r="G112" s="311"/>
      <c r="H112" s="311">
        <f t="shared" si="2"/>
        <v>0</v>
      </c>
    </row>
    <row r="113" spans="1:8" ht="15">
      <c r="A113" s="117" t="s">
        <v>452</v>
      </c>
      <c r="B113" s="130" t="s">
        <v>485</v>
      </c>
      <c r="C113" s="129" t="s">
        <v>515</v>
      </c>
      <c r="D113" s="311"/>
      <c r="E113" s="311"/>
      <c r="F113" s="311"/>
      <c r="G113" s="311"/>
      <c r="H113" s="311">
        <f t="shared" si="2"/>
        <v>0</v>
      </c>
    </row>
    <row r="114" spans="1:8" ht="15">
      <c r="A114" s="117" t="s">
        <v>453</v>
      </c>
      <c r="B114" s="128" t="s">
        <v>486</v>
      </c>
      <c r="C114" s="129" t="s">
        <v>516</v>
      </c>
      <c r="D114" s="311"/>
      <c r="E114" s="311"/>
      <c r="F114" s="311"/>
      <c r="G114" s="311"/>
      <c r="H114" s="311">
        <f t="shared" si="2"/>
        <v>0</v>
      </c>
    </row>
    <row r="115" spans="1:8" ht="15.75">
      <c r="A115" s="117" t="s">
        <v>454</v>
      </c>
      <c r="B115" s="133" t="s">
        <v>487</v>
      </c>
      <c r="C115" s="134" t="s">
        <v>517</v>
      </c>
      <c r="D115" s="311">
        <f>SUM(D111:D114)</f>
        <v>0</v>
      </c>
      <c r="E115" s="311">
        <f>SUM(E111:E114)</f>
        <v>0</v>
      </c>
      <c r="F115" s="311"/>
      <c r="G115" s="311"/>
      <c r="H115" s="311">
        <f t="shared" si="2"/>
        <v>0</v>
      </c>
    </row>
    <row r="116" spans="1:8" ht="15">
      <c r="A116" s="117" t="s">
        <v>455</v>
      </c>
      <c r="B116" s="129" t="s">
        <v>488</v>
      </c>
      <c r="C116" s="129" t="s">
        <v>518</v>
      </c>
      <c r="D116" s="311"/>
      <c r="E116" s="311"/>
      <c r="F116" s="311"/>
      <c r="G116" s="311"/>
      <c r="H116" s="311">
        <f t="shared" si="2"/>
        <v>0</v>
      </c>
    </row>
    <row r="117" spans="1:8" ht="15">
      <c r="A117" s="117" t="s">
        <v>456</v>
      </c>
      <c r="B117" s="129" t="s">
        <v>489</v>
      </c>
      <c r="C117" s="129" t="s">
        <v>519</v>
      </c>
      <c r="D117" s="311"/>
      <c r="E117" s="311"/>
      <c r="F117" s="311"/>
      <c r="G117" s="311"/>
      <c r="H117" s="311">
        <f t="shared" si="2"/>
        <v>0</v>
      </c>
    </row>
    <row r="118" spans="1:8" ht="15.75">
      <c r="A118" s="117" t="s">
        <v>457</v>
      </c>
      <c r="B118" s="134" t="s">
        <v>490</v>
      </c>
      <c r="C118" s="134" t="s">
        <v>520</v>
      </c>
      <c r="D118" s="311">
        <f>SUM(D116:D117)</f>
        <v>0</v>
      </c>
      <c r="E118" s="311">
        <f>SUM(E116:E117)</f>
        <v>0</v>
      </c>
      <c r="F118" s="311"/>
      <c r="G118" s="311"/>
      <c r="H118" s="311">
        <f t="shared" si="2"/>
        <v>0</v>
      </c>
    </row>
    <row r="119" spans="1:8" ht="15">
      <c r="A119" s="117" t="s">
        <v>458</v>
      </c>
      <c r="B119" s="128" t="s">
        <v>491</v>
      </c>
      <c r="C119" s="129" t="s">
        <v>521</v>
      </c>
      <c r="D119" s="311"/>
      <c r="E119" s="311"/>
      <c r="F119" s="311"/>
      <c r="G119" s="311"/>
      <c r="H119" s="311">
        <f t="shared" si="2"/>
        <v>0</v>
      </c>
    </row>
    <row r="120" spans="1:8" ht="15">
      <c r="A120" s="117" t="s">
        <v>459</v>
      </c>
      <c r="B120" s="128" t="s">
        <v>492</v>
      </c>
      <c r="C120" s="129" t="s">
        <v>522</v>
      </c>
      <c r="D120" s="311"/>
      <c r="E120" s="311"/>
      <c r="F120" s="311"/>
      <c r="G120" s="311"/>
      <c r="H120" s="311">
        <f t="shared" si="2"/>
        <v>0</v>
      </c>
    </row>
    <row r="121" spans="1:8" ht="15">
      <c r="A121" s="117" t="s">
        <v>460</v>
      </c>
      <c r="B121" s="128" t="s">
        <v>493</v>
      </c>
      <c r="C121" s="129" t="s">
        <v>523</v>
      </c>
      <c r="D121" s="311">
        <v>8481600</v>
      </c>
      <c r="E121" s="311">
        <v>8481600</v>
      </c>
      <c r="F121" s="311"/>
      <c r="G121" s="311"/>
      <c r="H121" s="311">
        <f t="shared" si="2"/>
        <v>8481600</v>
      </c>
    </row>
    <row r="122" spans="1:8" ht="15">
      <c r="A122" s="117" t="s">
        <v>461</v>
      </c>
      <c r="B122" s="128" t="s">
        <v>494</v>
      </c>
      <c r="C122" s="129" t="s">
        <v>524</v>
      </c>
      <c r="D122" s="311"/>
      <c r="E122" s="311"/>
      <c r="F122" s="311"/>
      <c r="G122" s="311"/>
      <c r="H122" s="311">
        <f t="shared" si="2"/>
        <v>0</v>
      </c>
    </row>
    <row r="123" spans="1:8" ht="15">
      <c r="A123" s="117" t="s">
        <v>462</v>
      </c>
      <c r="B123" s="130" t="s">
        <v>495</v>
      </c>
      <c r="C123" s="129" t="s">
        <v>525</v>
      </c>
      <c r="D123" s="311"/>
      <c r="E123" s="311"/>
      <c r="F123" s="311"/>
      <c r="G123" s="311"/>
      <c r="H123" s="311">
        <f t="shared" si="2"/>
        <v>0</v>
      </c>
    </row>
    <row r="124" spans="1:8" ht="15">
      <c r="A124" s="117" t="s">
        <v>463</v>
      </c>
      <c r="B124" s="130" t="s">
        <v>496</v>
      </c>
      <c r="C124" s="129" t="s">
        <v>526</v>
      </c>
      <c r="D124" s="311"/>
      <c r="E124" s="311"/>
      <c r="F124" s="311"/>
      <c r="G124" s="311"/>
      <c r="H124" s="311">
        <f t="shared" si="2"/>
        <v>0</v>
      </c>
    </row>
    <row r="125" spans="1:8" ht="15">
      <c r="A125" s="117" t="s">
        <v>464</v>
      </c>
      <c r="B125" s="130" t="s">
        <v>497</v>
      </c>
      <c r="C125" s="129" t="s">
        <v>527</v>
      </c>
      <c r="D125" s="311"/>
      <c r="E125" s="311"/>
      <c r="F125" s="311"/>
      <c r="G125" s="311"/>
      <c r="H125" s="311">
        <f t="shared" si="2"/>
        <v>0</v>
      </c>
    </row>
    <row r="126" spans="1:8" ht="15.75">
      <c r="A126" s="117" t="s">
        <v>465</v>
      </c>
      <c r="B126" s="135" t="s">
        <v>498</v>
      </c>
      <c r="C126" s="134" t="s">
        <v>528</v>
      </c>
      <c r="D126" s="311">
        <f>SUM(D124:D125)</f>
        <v>0</v>
      </c>
      <c r="E126" s="311">
        <f>SUM(E124:E125)</f>
        <v>0</v>
      </c>
      <c r="F126" s="311"/>
      <c r="G126" s="311"/>
      <c r="H126" s="311">
        <f t="shared" si="2"/>
        <v>0</v>
      </c>
    </row>
    <row r="127" spans="1:8" ht="15.75">
      <c r="A127" s="117" t="s">
        <v>466</v>
      </c>
      <c r="B127" s="135" t="s">
        <v>499</v>
      </c>
      <c r="C127" s="134" t="s">
        <v>529</v>
      </c>
      <c r="D127" s="311">
        <f>D110+D115+D118+D119+D120+D121+D122+D123</f>
        <v>8481600</v>
      </c>
      <c r="E127" s="311">
        <f>E110+E115+E118+E119+E120+E121+E122+E123</f>
        <v>8481600</v>
      </c>
      <c r="F127" s="311"/>
      <c r="G127" s="311"/>
      <c r="H127" s="311">
        <f t="shared" si="2"/>
        <v>8481600</v>
      </c>
    </row>
    <row r="128" spans="1:8" ht="15">
      <c r="A128" s="117" t="s">
        <v>467</v>
      </c>
      <c r="B128" s="130" t="s">
        <v>500</v>
      </c>
      <c r="C128" s="129" t="s">
        <v>530</v>
      </c>
      <c r="D128" s="311"/>
      <c r="E128" s="311"/>
      <c r="F128" s="311"/>
      <c r="G128" s="311"/>
      <c r="H128" s="311">
        <f t="shared" si="2"/>
        <v>0</v>
      </c>
    </row>
    <row r="129" spans="1:8" ht="15">
      <c r="A129" s="117" t="s">
        <v>468</v>
      </c>
      <c r="B129" s="130" t="s">
        <v>501</v>
      </c>
      <c r="C129" s="129" t="s">
        <v>531</v>
      </c>
      <c r="D129" s="311"/>
      <c r="E129" s="311"/>
      <c r="F129" s="311"/>
      <c r="G129" s="311"/>
      <c r="H129" s="311">
        <f t="shared" si="2"/>
        <v>0</v>
      </c>
    </row>
    <row r="130" spans="1:8" ht="15">
      <c r="A130" s="117" t="s">
        <v>469</v>
      </c>
      <c r="B130" s="128" t="s">
        <v>502</v>
      </c>
      <c r="C130" s="129" t="s">
        <v>532</v>
      </c>
      <c r="D130" s="311"/>
      <c r="E130" s="311"/>
      <c r="F130" s="311"/>
      <c r="G130" s="311"/>
      <c r="H130" s="311">
        <f t="shared" si="2"/>
        <v>0</v>
      </c>
    </row>
    <row r="131" spans="1:8" ht="15">
      <c r="A131" s="117" t="s">
        <v>470</v>
      </c>
      <c r="B131" s="128" t="s">
        <v>503</v>
      </c>
      <c r="C131" s="129" t="s">
        <v>533</v>
      </c>
      <c r="D131" s="311"/>
      <c r="E131" s="311"/>
      <c r="F131" s="311"/>
      <c r="G131" s="311"/>
      <c r="H131" s="311">
        <f t="shared" si="2"/>
        <v>0</v>
      </c>
    </row>
    <row r="132" spans="1:8" ht="15">
      <c r="A132" s="117" t="s">
        <v>471</v>
      </c>
      <c r="B132" s="128" t="s">
        <v>504</v>
      </c>
      <c r="C132" s="129" t="s">
        <v>534</v>
      </c>
      <c r="D132" s="311"/>
      <c r="E132" s="311"/>
      <c r="F132" s="311"/>
      <c r="G132" s="311"/>
      <c r="H132" s="311">
        <f t="shared" si="2"/>
        <v>0</v>
      </c>
    </row>
    <row r="133" spans="1:8" ht="15.75">
      <c r="A133" s="117" t="s">
        <v>472</v>
      </c>
      <c r="B133" s="133" t="s">
        <v>505</v>
      </c>
      <c r="C133" s="134" t="s">
        <v>535</v>
      </c>
      <c r="D133" s="311">
        <f>SUM(D128:D132)</f>
        <v>0</v>
      </c>
      <c r="E133" s="311">
        <f>SUM(E128:E132)</f>
        <v>0</v>
      </c>
      <c r="F133" s="311"/>
      <c r="G133" s="311"/>
      <c r="H133" s="311">
        <f t="shared" si="2"/>
        <v>0</v>
      </c>
    </row>
    <row r="134" spans="1:8" ht="15">
      <c r="A134" s="117" t="s">
        <v>473</v>
      </c>
      <c r="B134" s="130" t="s">
        <v>506</v>
      </c>
      <c r="C134" s="129" t="s">
        <v>536</v>
      </c>
      <c r="D134" s="311"/>
      <c r="E134" s="311"/>
      <c r="F134" s="311"/>
      <c r="G134" s="311"/>
      <c r="H134" s="311">
        <f t="shared" si="2"/>
        <v>0</v>
      </c>
    </row>
    <row r="135" spans="1:8" ht="15">
      <c r="A135" s="117" t="s">
        <v>474</v>
      </c>
      <c r="B135" s="130" t="s">
        <v>507</v>
      </c>
      <c r="C135" s="129" t="s">
        <v>537</v>
      </c>
      <c r="D135" s="311"/>
      <c r="E135" s="311"/>
      <c r="F135" s="311"/>
      <c r="G135" s="311"/>
      <c r="H135" s="311">
        <f t="shared" si="2"/>
        <v>0</v>
      </c>
    </row>
    <row r="136" spans="1:8" ht="15.75">
      <c r="A136" s="117" t="s">
        <v>475</v>
      </c>
      <c r="B136" s="133" t="s">
        <v>508</v>
      </c>
      <c r="C136" s="134" t="s">
        <v>538</v>
      </c>
      <c r="D136" s="311">
        <f>D127+D133+D134+D135</f>
        <v>8481600</v>
      </c>
      <c r="E136" s="311">
        <f>E127+E133+E134+E135</f>
        <v>8481600</v>
      </c>
      <c r="F136" s="311"/>
      <c r="G136" s="311"/>
      <c r="H136" s="311">
        <f t="shared" si="2"/>
        <v>8481600</v>
      </c>
    </row>
    <row r="137" spans="1:8" ht="15">
      <c r="A137" s="117"/>
      <c r="B137" s="117"/>
      <c r="C137" s="117"/>
      <c r="D137" s="311"/>
      <c r="E137" s="311"/>
      <c r="F137" s="311"/>
      <c r="G137" s="311"/>
      <c r="H137" s="311">
        <f t="shared" si="2"/>
        <v>0</v>
      </c>
    </row>
    <row r="138" spans="1:8" ht="15">
      <c r="A138" s="117"/>
      <c r="B138" s="117"/>
      <c r="C138" s="117"/>
      <c r="D138" s="311"/>
      <c r="E138" s="311"/>
      <c r="F138" s="311"/>
      <c r="G138" s="311"/>
      <c r="H138" s="311">
        <f t="shared" si="2"/>
        <v>0</v>
      </c>
    </row>
    <row r="139" spans="1:8" ht="15.75">
      <c r="A139" s="117"/>
      <c r="B139" s="59" t="s">
        <v>540</v>
      </c>
      <c r="C139" s="59"/>
      <c r="D139" s="309"/>
      <c r="E139" s="309"/>
      <c r="F139" s="309"/>
      <c r="G139" s="309"/>
      <c r="H139" s="312">
        <f t="shared" si="2"/>
        <v>0</v>
      </c>
    </row>
    <row r="140" spans="1:8" ht="15.75">
      <c r="A140" s="117"/>
      <c r="B140" s="59" t="s">
        <v>576</v>
      </c>
      <c r="C140" s="59"/>
      <c r="D140" s="309"/>
      <c r="E140" s="309"/>
      <c r="F140" s="309"/>
      <c r="G140" s="309"/>
      <c r="H140" s="312">
        <f t="shared" si="2"/>
        <v>0</v>
      </c>
    </row>
    <row r="141" spans="1:8" ht="15.75">
      <c r="A141" s="117"/>
      <c r="B141" s="59" t="s">
        <v>541</v>
      </c>
      <c r="C141" s="59"/>
      <c r="D141" s="309">
        <f>D136</f>
        <v>8481600</v>
      </c>
      <c r="E141" s="309">
        <f>E136</f>
        <v>8481600</v>
      </c>
      <c r="F141" s="309"/>
      <c r="G141" s="309"/>
      <c r="H141" s="312">
        <f>H136</f>
        <v>8481600</v>
      </c>
    </row>
    <row r="142" spans="1:8" ht="15.75">
      <c r="A142" s="117"/>
      <c r="B142" s="59" t="s">
        <v>542</v>
      </c>
      <c r="C142" s="59"/>
      <c r="D142" s="309">
        <f>SUM(D139:D141)</f>
        <v>8481600</v>
      </c>
      <c r="E142" s="309">
        <f>SUM(E139:E141)</f>
        <v>8481600</v>
      </c>
      <c r="F142" s="309"/>
      <c r="G142" s="309"/>
      <c r="H142" s="312">
        <f t="shared" si="2"/>
        <v>8481600</v>
      </c>
    </row>
  </sheetData>
  <sheetProtection/>
  <mergeCells count="4">
    <mergeCell ref="A3:H3"/>
    <mergeCell ref="A4:H4"/>
    <mergeCell ref="E6:G6"/>
    <mergeCell ref="F1:H1"/>
  </mergeCells>
  <printOptions horizontalCentered="1" verticalCentered="1"/>
  <pageMargins left="0.11811023622047245" right="0.7086614173228347" top="0.15748031496062992" bottom="0.15748031496062992" header="0.31496062992125984" footer="0.31496062992125984"/>
  <pageSetup horizontalDpi="600" verticalDpi="600" orientation="landscape" paperSize="9" scale="45" r:id="rId1"/>
  <rowBreaks count="1" manualBreakCount="1">
    <brk id="10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2"/>
  <sheetViews>
    <sheetView view="pageBreakPreview" zoomScale="67" zoomScaleSheetLayoutView="67" zoomScalePageLayoutView="0" workbookViewId="0" topLeftCell="A1">
      <selection activeCell="A4" sqref="A4:H4"/>
    </sheetView>
  </sheetViews>
  <sheetFormatPr defaultColWidth="9.140625" defaultRowHeight="12.75"/>
  <cols>
    <col min="2" max="2" width="83.28125" style="0" customWidth="1"/>
    <col min="3" max="3" width="18.140625" style="0" customWidth="1"/>
    <col min="4" max="4" width="16.00390625" style="0" customWidth="1"/>
    <col min="5" max="5" width="16.8515625" style="0" customWidth="1"/>
    <col min="6" max="6" width="15.28125" style="0" customWidth="1"/>
    <col min="7" max="7" width="12.57421875" style="0" customWidth="1"/>
    <col min="8" max="8" width="19.28125" style="0" customWidth="1"/>
  </cols>
  <sheetData>
    <row r="1" spans="6:8" ht="19.5" customHeight="1">
      <c r="F1" s="347" t="s">
        <v>676</v>
      </c>
      <c r="G1" s="348"/>
      <c r="H1" s="348"/>
    </row>
    <row r="2" ht="19.5" customHeight="1"/>
    <row r="3" spans="1:8" ht="19.5" customHeight="1">
      <c r="A3" s="348"/>
      <c r="B3" s="348"/>
      <c r="C3" s="348"/>
      <c r="D3" s="348"/>
      <c r="E3" s="348"/>
      <c r="F3" s="348"/>
      <c r="G3" s="348"/>
      <c r="H3" s="348"/>
    </row>
    <row r="4" spans="1:8" ht="19.5" customHeight="1">
      <c r="A4" s="376" t="s">
        <v>638</v>
      </c>
      <c r="B4" s="376"/>
      <c r="C4" s="376"/>
      <c r="D4" s="376"/>
      <c r="E4" s="376"/>
      <c r="F4" s="376"/>
      <c r="G4" s="376"/>
      <c r="H4" s="376"/>
    </row>
    <row r="5" spans="1:8" ht="19.5" customHeight="1">
      <c r="A5" s="37"/>
      <c r="B5" s="4"/>
      <c r="C5" s="4"/>
      <c r="D5" s="4"/>
      <c r="E5" s="4"/>
      <c r="F5" s="4"/>
      <c r="G5" s="4"/>
      <c r="H5" s="38"/>
    </row>
    <row r="6" spans="1:8" ht="19.5" customHeight="1">
      <c r="A6" s="39"/>
      <c r="B6" s="5"/>
      <c r="C6" s="5"/>
      <c r="D6" s="5"/>
      <c r="E6" s="374" t="s">
        <v>613</v>
      </c>
      <c r="F6" s="375"/>
      <c r="G6" s="375"/>
      <c r="H6" s="285" t="s">
        <v>633</v>
      </c>
    </row>
    <row r="7" spans="1:8" ht="24.75" customHeight="1">
      <c r="A7" s="30" t="s">
        <v>223</v>
      </c>
      <c r="B7" s="31" t="s">
        <v>26</v>
      </c>
      <c r="C7" s="32" t="s">
        <v>222</v>
      </c>
      <c r="D7" s="35" t="s">
        <v>636</v>
      </c>
      <c r="E7" s="35" t="s">
        <v>603</v>
      </c>
      <c r="F7" s="35" t="s">
        <v>614</v>
      </c>
      <c r="G7" s="35" t="s">
        <v>615</v>
      </c>
      <c r="H7" s="35" t="s">
        <v>663</v>
      </c>
    </row>
    <row r="8" spans="1:8" ht="24.75" customHeight="1">
      <c r="A8" s="6" t="s">
        <v>186</v>
      </c>
      <c r="B8" s="2" t="s">
        <v>187</v>
      </c>
      <c r="C8" s="2" t="s">
        <v>188</v>
      </c>
      <c r="D8" s="1"/>
      <c r="E8" s="1"/>
      <c r="F8" s="1"/>
      <c r="G8" s="1"/>
      <c r="H8" s="1">
        <f>SUM(D8:G8)</f>
        <v>0</v>
      </c>
    </row>
    <row r="9" spans="1:8" ht="24.75" customHeight="1">
      <c r="A9" s="7" t="s">
        <v>0</v>
      </c>
      <c r="B9" s="8" t="s">
        <v>20</v>
      </c>
      <c r="C9" s="9" t="s">
        <v>51</v>
      </c>
      <c r="D9" s="303">
        <v>7934000</v>
      </c>
      <c r="E9" s="303">
        <v>7934000</v>
      </c>
      <c r="F9" s="303"/>
      <c r="G9" s="303"/>
      <c r="H9" s="303">
        <f>SUM(E9:G9)</f>
        <v>7934000</v>
      </c>
    </row>
    <row r="10" spans="1:8" ht="24.75" customHeight="1">
      <c r="A10" s="7" t="s">
        <v>1</v>
      </c>
      <c r="B10" s="8" t="s">
        <v>47</v>
      </c>
      <c r="C10" s="10" t="s">
        <v>50</v>
      </c>
      <c r="D10" s="303">
        <v>1038500</v>
      </c>
      <c r="E10" s="303">
        <v>1038500</v>
      </c>
      <c r="F10" s="303"/>
      <c r="G10" s="303"/>
      <c r="H10" s="303">
        <f aca="true" t="shared" si="0" ref="H10:H73">SUM(E10:G10)</f>
        <v>1038500</v>
      </c>
    </row>
    <row r="11" spans="1:8" ht="24.75" customHeight="1">
      <c r="A11" s="7" t="s">
        <v>2</v>
      </c>
      <c r="B11" s="8" t="s">
        <v>46</v>
      </c>
      <c r="C11" s="10" t="s">
        <v>49</v>
      </c>
      <c r="D11" s="303"/>
      <c r="E11" s="303"/>
      <c r="F11" s="303"/>
      <c r="G11" s="303"/>
      <c r="H11" s="303">
        <f t="shared" si="0"/>
        <v>0</v>
      </c>
    </row>
    <row r="12" spans="1:8" ht="24.75" customHeight="1">
      <c r="A12" s="7" t="s">
        <v>3</v>
      </c>
      <c r="B12" s="11" t="s">
        <v>19</v>
      </c>
      <c r="C12" s="10" t="s">
        <v>48</v>
      </c>
      <c r="D12" s="303"/>
      <c r="E12" s="303"/>
      <c r="F12" s="303"/>
      <c r="G12" s="303"/>
      <c r="H12" s="303">
        <f t="shared" si="0"/>
        <v>0</v>
      </c>
    </row>
    <row r="13" spans="1:8" ht="24.75" customHeight="1">
      <c r="A13" s="7" t="s">
        <v>4</v>
      </c>
      <c r="B13" s="11" t="s">
        <v>16</v>
      </c>
      <c r="C13" s="10" t="s">
        <v>45</v>
      </c>
      <c r="D13" s="303"/>
      <c r="E13" s="303"/>
      <c r="F13" s="303"/>
      <c r="G13" s="303"/>
      <c r="H13" s="303">
        <f t="shared" si="0"/>
        <v>0</v>
      </c>
    </row>
    <row r="14" spans="1:8" ht="24.75" customHeight="1">
      <c r="A14" s="7" t="s">
        <v>5</v>
      </c>
      <c r="B14" s="11" t="s">
        <v>17</v>
      </c>
      <c r="C14" s="10" t="s">
        <v>44</v>
      </c>
      <c r="D14" s="303"/>
      <c r="E14" s="303"/>
      <c r="F14" s="303"/>
      <c r="G14" s="303"/>
      <c r="H14" s="303">
        <f t="shared" si="0"/>
        <v>0</v>
      </c>
    </row>
    <row r="15" spans="1:8" ht="24.75" customHeight="1">
      <c r="A15" s="7" t="s">
        <v>6</v>
      </c>
      <c r="B15" s="11" t="s">
        <v>21</v>
      </c>
      <c r="C15" s="10" t="s">
        <v>43</v>
      </c>
      <c r="D15" s="303"/>
      <c r="E15" s="303"/>
      <c r="F15" s="303"/>
      <c r="G15" s="303"/>
      <c r="H15" s="303">
        <f t="shared" si="0"/>
        <v>0</v>
      </c>
    </row>
    <row r="16" spans="1:8" ht="24.75" customHeight="1">
      <c r="A16" s="7" t="s">
        <v>7</v>
      </c>
      <c r="B16" s="11" t="s">
        <v>41</v>
      </c>
      <c r="C16" s="10" t="s">
        <v>42</v>
      </c>
      <c r="D16" s="303"/>
      <c r="E16" s="303"/>
      <c r="F16" s="303"/>
      <c r="G16" s="303"/>
      <c r="H16" s="303">
        <f t="shared" si="0"/>
        <v>0</v>
      </c>
    </row>
    <row r="17" spans="1:8" ht="24.75" customHeight="1">
      <c r="A17" s="7" t="s">
        <v>8</v>
      </c>
      <c r="B17" s="12" t="s">
        <v>18</v>
      </c>
      <c r="C17" s="10" t="s">
        <v>40</v>
      </c>
      <c r="D17" s="303"/>
      <c r="E17" s="303"/>
      <c r="F17" s="303"/>
      <c r="G17" s="303"/>
      <c r="H17" s="303">
        <f t="shared" si="0"/>
        <v>0</v>
      </c>
    </row>
    <row r="18" spans="1:8" ht="24.75" customHeight="1">
      <c r="A18" s="7" t="s">
        <v>9</v>
      </c>
      <c r="B18" s="12" t="s">
        <v>37</v>
      </c>
      <c r="C18" s="10" t="s">
        <v>39</v>
      </c>
      <c r="D18" s="303">
        <v>84000</v>
      </c>
      <c r="E18" s="303">
        <v>84000</v>
      </c>
      <c r="F18" s="303"/>
      <c r="G18" s="303"/>
      <c r="H18" s="303">
        <f t="shared" si="0"/>
        <v>84000</v>
      </c>
    </row>
    <row r="19" spans="1:8" ht="24.75" customHeight="1">
      <c r="A19" s="7" t="s">
        <v>10</v>
      </c>
      <c r="B19" s="12" t="s">
        <v>36</v>
      </c>
      <c r="C19" s="10" t="s">
        <v>38</v>
      </c>
      <c r="D19" s="303"/>
      <c r="E19" s="303"/>
      <c r="F19" s="303"/>
      <c r="G19" s="303"/>
      <c r="H19" s="303">
        <f t="shared" si="0"/>
        <v>0</v>
      </c>
    </row>
    <row r="20" spans="1:8" ht="24.75" customHeight="1">
      <c r="A20" s="7" t="s">
        <v>11</v>
      </c>
      <c r="B20" s="12" t="s">
        <v>35</v>
      </c>
      <c r="C20" s="10" t="s">
        <v>34</v>
      </c>
      <c r="D20" s="303"/>
      <c r="E20" s="303"/>
      <c r="F20" s="303"/>
      <c r="G20" s="303"/>
      <c r="H20" s="303">
        <f t="shared" si="0"/>
        <v>0</v>
      </c>
    </row>
    <row r="21" spans="1:8" ht="24.75" customHeight="1">
      <c r="A21" s="7" t="s">
        <v>12</v>
      </c>
      <c r="B21" s="12" t="s">
        <v>25</v>
      </c>
      <c r="C21" s="10" t="s">
        <v>33</v>
      </c>
      <c r="D21" s="303">
        <v>4287000</v>
      </c>
      <c r="E21" s="303">
        <v>4287000</v>
      </c>
      <c r="F21" s="303"/>
      <c r="G21" s="303"/>
      <c r="H21" s="303">
        <f t="shared" si="0"/>
        <v>4287000</v>
      </c>
    </row>
    <row r="22" spans="1:8" ht="24.75" customHeight="1">
      <c r="A22" s="13" t="s">
        <v>13</v>
      </c>
      <c r="B22" s="14" t="s">
        <v>224</v>
      </c>
      <c r="C22" s="15" t="s">
        <v>27</v>
      </c>
      <c r="D22" s="304">
        <f>SUM(D8:D21)</f>
        <v>13343500</v>
      </c>
      <c r="E22" s="304">
        <f>SUM(E8:E21)</f>
        <v>13343500</v>
      </c>
      <c r="F22" s="304"/>
      <c r="G22" s="304"/>
      <c r="H22" s="305">
        <f t="shared" si="0"/>
        <v>13343500</v>
      </c>
    </row>
    <row r="23" spans="1:8" ht="24.75" customHeight="1">
      <c r="A23" s="7" t="s">
        <v>14</v>
      </c>
      <c r="B23" s="12" t="s">
        <v>22</v>
      </c>
      <c r="C23" s="10" t="s">
        <v>28</v>
      </c>
      <c r="D23" s="303"/>
      <c r="E23" s="303"/>
      <c r="F23" s="303"/>
      <c r="G23" s="303"/>
      <c r="H23" s="303">
        <f t="shared" si="0"/>
        <v>0</v>
      </c>
    </row>
    <row r="24" spans="1:8" ht="24.75" customHeight="1">
      <c r="A24" s="7" t="s">
        <v>15</v>
      </c>
      <c r="B24" s="12" t="s">
        <v>234</v>
      </c>
      <c r="C24" s="10" t="s">
        <v>29</v>
      </c>
      <c r="D24" s="303"/>
      <c r="E24" s="303"/>
      <c r="F24" s="303"/>
      <c r="G24" s="303"/>
      <c r="H24" s="303">
        <f t="shared" si="0"/>
        <v>0</v>
      </c>
    </row>
    <row r="25" spans="1:8" ht="24.75" customHeight="1">
      <c r="A25" s="7" t="s">
        <v>53</v>
      </c>
      <c r="B25" s="3" t="s">
        <v>23</v>
      </c>
      <c r="C25" s="10" t="s">
        <v>30</v>
      </c>
      <c r="D25" s="303"/>
      <c r="E25" s="303"/>
      <c r="F25" s="303"/>
      <c r="G25" s="303"/>
      <c r="H25" s="303">
        <f t="shared" si="0"/>
        <v>0</v>
      </c>
    </row>
    <row r="26" spans="1:8" ht="24.75" customHeight="1">
      <c r="A26" s="13" t="s">
        <v>54</v>
      </c>
      <c r="B26" s="16" t="s">
        <v>225</v>
      </c>
      <c r="C26" s="15" t="s">
        <v>31</v>
      </c>
      <c r="D26" s="304">
        <f>SUM(D23:D25)</f>
        <v>0</v>
      </c>
      <c r="E26" s="304">
        <f>SUM(E23:E25)</f>
        <v>0</v>
      </c>
      <c r="F26" s="304"/>
      <c r="G26" s="304"/>
      <c r="H26" s="305">
        <f t="shared" si="0"/>
        <v>0</v>
      </c>
    </row>
    <row r="27" spans="1:8" ht="24.75" customHeight="1">
      <c r="A27" s="17" t="s">
        <v>55</v>
      </c>
      <c r="B27" s="18" t="s">
        <v>226</v>
      </c>
      <c r="C27" s="19" t="s">
        <v>32</v>
      </c>
      <c r="D27" s="307">
        <f>D22+D26</f>
        <v>13343500</v>
      </c>
      <c r="E27" s="307">
        <f>E22+E26</f>
        <v>13343500</v>
      </c>
      <c r="F27" s="307"/>
      <c r="G27" s="307"/>
      <c r="H27" s="307">
        <f t="shared" si="0"/>
        <v>13343500</v>
      </c>
    </row>
    <row r="28" spans="1:8" ht="24.75" customHeight="1">
      <c r="A28" s="17" t="s">
        <v>56</v>
      </c>
      <c r="B28" s="20" t="s">
        <v>24</v>
      </c>
      <c r="C28" s="19" t="s">
        <v>52</v>
      </c>
      <c r="D28" s="307">
        <v>2957000</v>
      </c>
      <c r="E28" s="307">
        <v>2957000</v>
      </c>
      <c r="F28" s="307"/>
      <c r="G28" s="307"/>
      <c r="H28" s="307">
        <f t="shared" si="0"/>
        <v>2957000</v>
      </c>
    </row>
    <row r="29" spans="1:8" ht="24.75" customHeight="1">
      <c r="A29" s="7" t="s">
        <v>106</v>
      </c>
      <c r="B29" s="12" t="s">
        <v>63</v>
      </c>
      <c r="C29" s="10" t="s">
        <v>82</v>
      </c>
      <c r="D29" s="303">
        <v>26000</v>
      </c>
      <c r="E29" s="303">
        <v>26000</v>
      </c>
      <c r="F29" s="303"/>
      <c r="G29" s="303"/>
      <c r="H29" s="303">
        <f t="shared" si="0"/>
        <v>26000</v>
      </c>
    </row>
    <row r="30" spans="1:8" ht="24.75" customHeight="1">
      <c r="A30" s="7" t="s">
        <v>107</v>
      </c>
      <c r="B30" s="12" t="s">
        <v>64</v>
      </c>
      <c r="C30" s="10" t="s">
        <v>83</v>
      </c>
      <c r="D30" s="303">
        <v>32080000</v>
      </c>
      <c r="E30" s="303">
        <v>32080000</v>
      </c>
      <c r="F30" s="303"/>
      <c r="G30" s="303"/>
      <c r="H30" s="303">
        <f t="shared" si="0"/>
        <v>32080000</v>
      </c>
    </row>
    <row r="31" spans="1:8" ht="24.75" customHeight="1">
      <c r="A31" s="7" t="s">
        <v>189</v>
      </c>
      <c r="B31" s="12" t="s">
        <v>65</v>
      </c>
      <c r="C31" s="10" t="s">
        <v>84</v>
      </c>
      <c r="D31" s="303"/>
      <c r="E31" s="303"/>
      <c r="F31" s="303"/>
      <c r="G31" s="303"/>
      <c r="H31" s="303">
        <f t="shared" si="0"/>
        <v>0</v>
      </c>
    </row>
    <row r="32" spans="1:8" ht="24.75" customHeight="1">
      <c r="A32" s="13" t="s">
        <v>190</v>
      </c>
      <c r="B32" s="16" t="s">
        <v>227</v>
      </c>
      <c r="C32" s="15" t="s">
        <v>92</v>
      </c>
      <c r="D32" s="305">
        <f>SUM(D29:D31)</f>
        <v>32106000</v>
      </c>
      <c r="E32" s="305">
        <f>SUM(E29:E31)</f>
        <v>32106000</v>
      </c>
      <c r="F32" s="305"/>
      <c r="G32" s="305"/>
      <c r="H32" s="305">
        <f t="shared" si="0"/>
        <v>32106000</v>
      </c>
    </row>
    <row r="33" spans="1:8" ht="24.75" customHeight="1">
      <c r="A33" s="7" t="s">
        <v>191</v>
      </c>
      <c r="B33" s="12" t="s">
        <v>66</v>
      </c>
      <c r="C33" s="10" t="s">
        <v>85</v>
      </c>
      <c r="D33" s="303"/>
      <c r="E33" s="303"/>
      <c r="F33" s="303"/>
      <c r="G33" s="303"/>
      <c r="H33" s="303">
        <f t="shared" si="0"/>
        <v>0</v>
      </c>
    </row>
    <row r="34" spans="1:8" ht="24.75" customHeight="1">
      <c r="A34" s="7" t="s">
        <v>192</v>
      </c>
      <c r="B34" s="12" t="s">
        <v>67</v>
      </c>
      <c r="C34" s="10" t="s">
        <v>86</v>
      </c>
      <c r="D34" s="303">
        <v>40000</v>
      </c>
      <c r="E34" s="303">
        <v>40000</v>
      </c>
      <c r="F34" s="303"/>
      <c r="G34" s="303"/>
      <c r="H34" s="303">
        <f t="shared" si="0"/>
        <v>40000</v>
      </c>
    </row>
    <row r="35" spans="1:8" ht="24.75" customHeight="1">
      <c r="A35" s="13" t="s">
        <v>193</v>
      </c>
      <c r="B35" s="16" t="s">
        <v>228</v>
      </c>
      <c r="C35" s="15" t="s">
        <v>93</v>
      </c>
      <c r="D35" s="305">
        <f>SUM(D33:D34)</f>
        <v>40000</v>
      </c>
      <c r="E35" s="305">
        <f>SUM(E33:E34)</f>
        <v>40000</v>
      </c>
      <c r="F35" s="305"/>
      <c r="G35" s="305"/>
      <c r="H35" s="305">
        <f t="shared" si="0"/>
        <v>40000</v>
      </c>
    </row>
    <row r="36" spans="1:8" ht="24.75" customHeight="1">
      <c r="A36" s="7" t="s">
        <v>194</v>
      </c>
      <c r="B36" s="12" t="s">
        <v>68</v>
      </c>
      <c r="C36" s="10" t="s">
        <v>87</v>
      </c>
      <c r="D36" s="303">
        <v>1900000</v>
      </c>
      <c r="E36" s="303">
        <v>1900000</v>
      </c>
      <c r="F36" s="303"/>
      <c r="G36" s="303"/>
      <c r="H36" s="303">
        <f t="shared" si="0"/>
        <v>1900000</v>
      </c>
    </row>
    <row r="37" spans="1:8" ht="24.75" customHeight="1">
      <c r="A37" s="7" t="s">
        <v>195</v>
      </c>
      <c r="B37" s="12" t="s">
        <v>69</v>
      </c>
      <c r="C37" s="10" t="s">
        <v>88</v>
      </c>
      <c r="D37" s="303"/>
      <c r="E37" s="303"/>
      <c r="F37" s="303"/>
      <c r="G37" s="303"/>
      <c r="H37" s="303">
        <f t="shared" si="0"/>
        <v>0</v>
      </c>
    </row>
    <row r="38" spans="1:8" ht="24.75" customHeight="1">
      <c r="A38" s="7" t="s">
        <v>196</v>
      </c>
      <c r="B38" s="12" t="s">
        <v>70</v>
      </c>
      <c r="C38" s="10" t="s">
        <v>89</v>
      </c>
      <c r="D38" s="303"/>
      <c r="E38" s="303"/>
      <c r="F38" s="303"/>
      <c r="G38" s="303"/>
      <c r="H38" s="303">
        <f t="shared" si="0"/>
        <v>0</v>
      </c>
    </row>
    <row r="39" spans="1:8" ht="24.75" customHeight="1">
      <c r="A39" s="7" t="s">
        <v>197</v>
      </c>
      <c r="B39" s="12" t="s">
        <v>71</v>
      </c>
      <c r="C39" s="10" t="s">
        <v>90</v>
      </c>
      <c r="D39" s="303">
        <v>1000000</v>
      </c>
      <c r="E39" s="303">
        <v>1000000</v>
      </c>
      <c r="F39" s="303"/>
      <c r="G39" s="303"/>
      <c r="H39" s="303">
        <f t="shared" si="0"/>
        <v>1000000</v>
      </c>
    </row>
    <row r="40" spans="1:8" ht="24.75" customHeight="1">
      <c r="A40" s="7" t="s">
        <v>198</v>
      </c>
      <c r="B40" s="21" t="s">
        <v>72</v>
      </c>
      <c r="C40" s="10" t="s">
        <v>91</v>
      </c>
      <c r="D40" s="303"/>
      <c r="E40" s="303"/>
      <c r="F40" s="303"/>
      <c r="G40" s="303"/>
      <c r="H40" s="303">
        <f t="shared" si="0"/>
        <v>0</v>
      </c>
    </row>
    <row r="41" spans="1:8" ht="24.75" customHeight="1">
      <c r="A41" s="7" t="s">
        <v>199</v>
      </c>
      <c r="B41" s="3" t="s">
        <v>73</v>
      </c>
      <c r="C41" s="10" t="s">
        <v>94</v>
      </c>
      <c r="D41" s="303"/>
      <c r="E41" s="303"/>
      <c r="F41" s="303"/>
      <c r="G41" s="303"/>
      <c r="H41" s="303">
        <f t="shared" si="0"/>
        <v>0</v>
      </c>
    </row>
    <row r="42" spans="1:8" ht="24.75" customHeight="1">
      <c r="A42" s="7" t="s">
        <v>200</v>
      </c>
      <c r="B42" s="12" t="s">
        <v>74</v>
      </c>
      <c r="C42" s="10" t="s">
        <v>95</v>
      </c>
      <c r="D42" s="303">
        <v>200000</v>
      </c>
      <c r="E42" s="303">
        <v>200000</v>
      </c>
      <c r="F42" s="303"/>
      <c r="G42" s="303"/>
      <c r="H42" s="303">
        <f t="shared" si="0"/>
        <v>200000</v>
      </c>
    </row>
    <row r="43" spans="1:8" ht="24.75" customHeight="1">
      <c r="A43" s="13" t="s">
        <v>201</v>
      </c>
      <c r="B43" s="16" t="s">
        <v>229</v>
      </c>
      <c r="C43" s="15" t="s">
        <v>96</v>
      </c>
      <c r="D43" s="305">
        <f>SUM(D36:D42)</f>
        <v>3100000</v>
      </c>
      <c r="E43" s="305">
        <f>SUM(E36:E42)</f>
        <v>3100000</v>
      </c>
      <c r="F43" s="305"/>
      <c r="G43" s="305"/>
      <c r="H43" s="305">
        <f t="shared" si="0"/>
        <v>3100000</v>
      </c>
    </row>
    <row r="44" spans="1:8" ht="24.75" customHeight="1">
      <c r="A44" s="7" t="s">
        <v>202</v>
      </c>
      <c r="B44" s="12" t="s">
        <v>75</v>
      </c>
      <c r="C44" s="10" t="s">
        <v>97</v>
      </c>
      <c r="D44" s="303"/>
      <c r="E44" s="303"/>
      <c r="F44" s="303"/>
      <c r="G44" s="303"/>
      <c r="H44" s="303">
        <f t="shared" si="0"/>
        <v>0</v>
      </c>
    </row>
    <row r="45" spans="1:8" ht="24.75" customHeight="1">
      <c r="A45" s="7" t="s">
        <v>203</v>
      </c>
      <c r="B45" s="12" t="s">
        <v>76</v>
      </c>
      <c r="C45" s="10" t="s">
        <v>98</v>
      </c>
      <c r="D45" s="303"/>
      <c r="E45" s="303"/>
      <c r="F45" s="303"/>
      <c r="G45" s="303"/>
      <c r="H45" s="303">
        <f t="shared" si="0"/>
        <v>0</v>
      </c>
    </row>
    <row r="46" spans="1:8" ht="24.75" customHeight="1">
      <c r="A46" s="13" t="s">
        <v>204</v>
      </c>
      <c r="B46" s="16" t="s">
        <v>231</v>
      </c>
      <c r="C46" s="15" t="s">
        <v>99</v>
      </c>
      <c r="D46" s="305">
        <f>SUM(D44:D45)</f>
        <v>0</v>
      </c>
      <c r="E46" s="305">
        <f>SUM(E44:E45)</f>
        <v>0</v>
      </c>
      <c r="F46" s="305"/>
      <c r="G46" s="305"/>
      <c r="H46" s="305">
        <f t="shared" si="0"/>
        <v>0</v>
      </c>
    </row>
    <row r="47" spans="1:8" ht="24.75" customHeight="1">
      <c r="A47" s="7" t="s">
        <v>205</v>
      </c>
      <c r="B47" s="12" t="s">
        <v>77</v>
      </c>
      <c r="C47" s="10" t="s">
        <v>100</v>
      </c>
      <c r="D47" s="303">
        <v>7868620</v>
      </c>
      <c r="E47" s="303">
        <v>7868620</v>
      </c>
      <c r="F47" s="303"/>
      <c r="G47" s="303"/>
      <c r="H47" s="303">
        <f t="shared" si="0"/>
        <v>7868620</v>
      </c>
    </row>
    <row r="48" spans="1:8" ht="24.75" customHeight="1">
      <c r="A48" s="7" t="s">
        <v>206</v>
      </c>
      <c r="B48" s="12" t="s">
        <v>78</v>
      </c>
      <c r="C48" s="10" t="s">
        <v>101</v>
      </c>
      <c r="D48" s="303">
        <v>6801000</v>
      </c>
      <c r="E48" s="303">
        <v>6801000</v>
      </c>
      <c r="F48" s="303"/>
      <c r="G48" s="303"/>
      <c r="H48" s="303">
        <f t="shared" si="0"/>
        <v>6801000</v>
      </c>
    </row>
    <row r="49" spans="1:8" ht="24.75" customHeight="1">
      <c r="A49" s="7" t="s">
        <v>207</v>
      </c>
      <c r="B49" s="12" t="s">
        <v>79</v>
      </c>
      <c r="C49" s="10" t="s">
        <v>102</v>
      </c>
      <c r="D49" s="303"/>
      <c r="E49" s="303"/>
      <c r="F49" s="303"/>
      <c r="G49" s="303"/>
      <c r="H49" s="303">
        <f t="shared" si="0"/>
        <v>0</v>
      </c>
    </row>
    <row r="50" spans="1:8" ht="24.75" customHeight="1">
      <c r="A50" s="7" t="s">
        <v>208</v>
      </c>
      <c r="B50" s="12" t="s">
        <v>80</v>
      </c>
      <c r="C50" s="10" t="s">
        <v>103</v>
      </c>
      <c r="D50" s="303"/>
      <c r="E50" s="303"/>
      <c r="F50" s="303"/>
      <c r="G50" s="303"/>
      <c r="H50" s="303">
        <f t="shared" si="0"/>
        <v>0</v>
      </c>
    </row>
    <row r="51" spans="1:8" ht="24.75" customHeight="1">
      <c r="A51" s="7" t="s">
        <v>209</v>
      </c>
      <c r="B51" s="12" t="s">
        <v>81</v>
      </c>
      <c r="C51" s="10" t="s">
        <v>104</v>
      </c>
      <c r="D51" s="303"/>
      <c r="E51" s="303"/>
      <c r="F51" s="303"/>
      <c r="G51" s="303"/>
      <c r="H51" s="303">
        <f t="shared" si="0"/>
        <v>0</v>
      </c>
    </row>
    <row r="52" spans="1:8" ht="24.75" customHeight="1">
      <c r="A52" s="13" t="s">
        <v>210</v>
      </c>
      <c r="B52" s="16" t="s">
        <v>230</v>
      </c>
      <c r="C52" s="15" t="s">
        <v>105</v>
      </c>
      <c r="D52" s="305">
        <f>SUM(D47:D51)</f>
        <v>14669620</v>
      </c>
      <c r="E52" s="305">
        <f>SUM(E47:E51)</f>
        <v>14669620</v>
      </c>
      <c r="F52" s="305"/>
      <c r="G52" s="305"/>
      <c r="H52" s="305">
        <f t="shared" si="0"/>
        <v>14669620</v>
      </c>
    </row>
    <row r="53" spans="1:8" ht="24.75" customHeight="1">
      <c r="A53" s="17" t="s">
        <v>211</v>
      </c>
      <c r="B53" s="20" t="s">
        <v>232</v>
      </c>
      <c r="C53" s="19" t="s">
        <v>57</v>
      </c>
      <c r="D53" s="307">
        <f>D32+D35+D43+D46+D52</f>
        <v>49915620</v>
      </c>
      <c r="E53" s="307">
        <f>E32+E35+E43+E46+E52</f>
        <v>49915620</v>
      </c>
      <c r="F53" s="307"/>
      <c r="G53" s="307"/>
      <c r="H53" s="307">
        <f t="shared" si="0"/>
        <v>49915620</v>
      </c>
    </row>
    <row r="54" spans="1:8" ht="24.75" customHeight="1">
      <c r="A54" s="7" t="s">
        <v>212</v>
      </c>
      <c r="B54" s="22" t="s">
        <v>108</v>
      </c>
      <c r="C54" s="10" t="s">
        <v>116</v>
      </c>
      <c r="D54" s="303"/>
      <c r="E54" s="303"/>
      <c r="F54" s="303"/>
      <c r="G54" s="303"/>
      <c r="H54" s="303">
        <f t="shared" si="0"/>
        <v>0</v>
      </c>
    </row>
    <row r="55" spans="1:8" ht="24.75" customHeight="1">
      <c r="A55" s="7" t="s">
        <v>213</v>
      </c>
      <c r="B55" s="22" t="s">
        <v>109</v>
      </c>
      <c r="C55" s="10" t="s">
        <v>117</v>
      </c>
      <c r="D55" s="303"/>
      <c r="E55" s="303"/>
      <c r="F55" s="303"/>
      <c r="G55" s="303"/>
      <c r="H55" s="303">
        <f t="shared" si="0"/>
        <v>0</v>
      </c>
    </row>
    <row r="56" spans="1:8" ht="24.75" customHeight="1">
      <c r="A56" s="7" t="s">
        <v>214</v>
      </c>
      <c r="B56" s="23" t="s">
        <v>110</v>
      </c>
      <c r="C56" s="10" t="s">
        <v>118</v>
      </c>
      <c r="D56" s="303"/>
      <c r="E56" s="303"/>
      <c r="F56" s="303"/>
      <c r="G56" s="303"/>
      <c r="H56" s="303">
        <f t="shared" si="0"/>
        <v>0</v>
      </c>
    </row>
    <row r="57" spans="1:8" ht="24.75" customHeight="1">
      <c r="A57" s="7" t="s">
        <v>215</v>
      </c>
      <c r="B57" s="23" t="s">
        <v>111</v>
      </c>
      <c r="C57" s="10" t="s">
        <v>119</v>
      </c>
      <c r="D57" s="303"/>
      <c r="E57" s="303"/>
      <c r="F57" s="303"/>
      <c r="G57" s="303"/>
      <c r="H57" s="303">
        <f t="shared" si="0"/>
        <v>0</v>
      </c>
    </row>
    <row r="58" spans="1:8" ht="24.75" customHeight="1">
      <c r="A58" s="7" t="s">
        <v>216</v>
      </c>
      <c r="B58" s="23" t="s">
        <v>112</v>
      </c>
      <c r="C58" s="10" t="s">
        <v>120</v>
      </c>
      <c r="D58" s="303"/>
      <c r="E58" s="303"/>
      <c r="F58" s="303"/>
      <c r="G58" s="303"/>
      <c r="H58" s="303">
        <f t="shared" si="0"/>
        <v>0</v>
      </c>
    </row>
    <row r="59" spans="1:8" ht="24.75" customHeight="1">
      <c r="A59" s="7" t="s">
        <v>217</v>
      </c>
      <c r="B59" s="22" t="s">
        <v>113</v>
      </c>
      <c r="C59" s="10" t="s">
        <v>121</v>
      </c>
      <c r="D59" s="303"/>
      <c r="E59" s="303"/>
      <c r="F59" s="303"/>
      <c r="G59" s="303"/>
      <c r="H59" s="303">
        <f t="shared" si="0"/>
        <v>0</v>
      </c>
    </row>
    <row r="60" spans="1:8" ht="24.75" customHeight="1">
      <c r="A60" s="7" t="s">
        <v>218</v>
      </c>
      <c r="B60" s="22" t="s">
        <v>114</v>
      </c>
      <c r="C60" s="10" t="s">
        <v>122</v>
      </c>
      <c r="D60" s="303"/>
      <c r="E60" s="303"/>
      <c r="F60" s="303"/>
      <c r="G60" s="303"/>
      <c r="H60" s="303">
        <f t="shared" si="0"/>
        <v>0</v>
      </c>
    </row>
    <row r="61" spans="1:8" ht="24.75" customHeight="1">
      <c r="A61" s="7" t="s">
        <v>219</v>
      </c>
      <c r="B61" s="22" t="s">
        <v>115</v>
      </c>
      <c r="C61" s="10" t="s">
        <v>123</v>
      </c>
      <c r="D61" s="303"/>
      <c r="E61" s="303"/>
      <c r="F61" s="303"/>
      <c r="G61" s="303"/>
      <c r="H61" s="303">
        <f t="shared" si="0"/>
        <v>0</v>
      </c>
    </row>
    <row r="62" spans="1:8" ht="24.75" customHeight="1">
      <c r="A62" s="17" t="s">
        <v>220</v>
      </c>
      <c r="B62" s="24" t="s">
        <v>233</v>
      </c>
      <c r="C62" s="19" t="s">
        <v>58</v>
      </c>
      <c r="D62" s="307">
        <f>SUM(D54:D61)</f>
        <v>0</v>
      </c>
      <c r="E62" s="307">
        <f>SUM(E54:E61)</f>
        <v>0</v>
      </c>
      <c r="F62" s="307"/>
      <c r="G62" s="307"/>
      <c r="H62" s="307">
        <f t="shared" si="0"/>
        <v>0</v>
      </c>
    </row>
    <row r="63" spans="1:8" ht="24.75" customHeight="1">
      <c r="A63" s="7" t="s">
        <v>221</v>
      </c>
      <c r="B63" s="25" t="s">
        <v>143</v>
      </c>
      <c r="C63" s="10" t="s">
        <v>131</v>
      </c>
      <c r="D63" s="303"/>
      <c r="E63" s="303"/>
      <c r="F63" s="303"/>
      <c r="G63" s="303"/>
      <c r="H63" s="303">
        <f t="shared" si="0"/>
        <v>0</v>
      </c>
    </row>
    <row r="64" spans="1:8" ht="24.75" customHeight="1">
      <c r="A64" s="7">
        <v>56</v>
      </c>
      <c r="B64" s="25" t="s">
        <v>235</v>
      </c>
      <c r="C64" s="10" t="s">
        <v>236</v>
      </c>
      <c r="D64" s="303"/>
      <c r="E64" s="303"/>
      <c r="F64" s="303"/>
      <c r="G64" s="303"/>
      <c r="H64" s="303">
        <f t="shared" si="0"/>
        <v>0</v>
      </c>
    </row>
    <row r="65" spans="1:8" ht="24.75" customHeight="1">
      <c r="A65" s="7">
        <v>57</v>
      </c>
      <c r="B65" s="25" t="s">
        <v>238</v>
      </c>
      <c r="C65" s="10" t="s">
        <v>239</v>
      </c>
      <c r="D65" s="303"/>
      <c r="E65" s="303"/>
      <c r="F65" s="303"/>
      <c r="G65" s="303"/>
      <c r="H65" s="303">
        <f t="shared" si="0"/>
        <v>0</v>
      </c>
    </row>
    <row r="66" spans="1:8" ht="24.75" customHeight="1">
      <c r="A66" s="7">
        <v>58</v>
      </c>
      <c r="B66" s="25" t="s">
        <v>240</v>
      </c>
      <c r="C66" s="10" t="s">
        <v>241</v>
      </c>
      <c r="D66" s="303"/>
      <c r="E66" s="303"/>
      <c r="F66" s="303"/>
      <c r="G66" s="303"/>
      <c r="H66" s="303">
        <f t="shared" si="0"/>
        <v>0</v>
      </c>
    </row>
    <row r="67" spans="1:8" ht="24.75" customHeight="1">
      <c r="A67" s="17">
        <v>59</v>
      </c>
      <c r="B67" s="26" t="s">
        <v>237</v>
      </c>
      <c r="C67" s="19" t="s">
        <v>132</v>
      </c>
      <c r="D67" s="308">
        <f>SUM(D64:D66)</f>
        <v>0</v>
      </c>
      <c r="E67" s="308">
        <f>SUM(E64:E66)</f>
        <v>0</v>
      </c>
      <c r="F67" s="308"/>
      <c r="G67" s="308"/>
      <c r="H67" s="307">
        <f t="shared" si="0"/>
        <v>0</v>
      </c>
    </row>
    <row r="68" spans="1:8" ht="24.75" customHeight="1">
      <c r="A68" s="7">
        <v>60</v>
      </c>
      <c r="B68" s="25" t="s">
        <v>144</v>
      </c>
      <c r="C68" s="10" t="s">
        <v>133</v>
      </c>
      <c r="D68" s="303"/>
      <c r="E68" s="303"/>
      <c r="F68" s="303"/>
      <c r="G68" s="303"/>
      <c r="H68" s="303">
        <f t="shared" si="0"/>
        <v>0</v>
      </c>
    </row>
    <row r="69" spans="1:8" ht="24.75" customHeight="1">
      <c r="A69" s="7">
        <v>61</v>
      </c>
      <c r="B69" s="25" t="s">
        <v>145</v>
      </c>
      <c r="C69" s="10" t="s">
        <v>134</v>
      </c>
      <c r="D69" s="303"/>
      <c r="E69" s="303"/>
      <c r="F69" s="303"/>
      <c r="G69" s="303"/>
      <c r="H69" s="303">
        <f t="shared" si="0"/>
        <v>0</v>
      </c>
    </row>
    <row r="70" spans="1:8" ht="24.75" customHeight="1">
      <c r="A70" s="7">
        <v>62</v>
      </c>
      <c r="B70" s="25" t="s">
        <v>146</v>
      </c>
      <c r="C70" s="10" t="s">
        <v>135</v>
      </c>
      <c r="D70" s="303"/>
      <c r="E70" s="303"/>
      <c r="F70" s="303"/>
      <c r="G70" s="303"/>
      <c r="H70" s="303">
        <f t="shared" si="0"/>
        <v>0</v>
      </c>
    </row>
    <row r="71" spans="1:8" ht="24.75" customHeight="1">
      <c r="A71" s="7">
        <v>63</v>
      </c>
      <c r="B71" s="25" t="s">
        <v>147</v>
      </c>
      <c r="C71" s="10" t="s">
        <v>136</v>
      </c>
      <c r="D71" s="303"/>
      <c r="E71" s="303"/>
      <c r="F71" s="303"/>
      <c r="G71" s="303"/>
      <c r="H71" s="303">
        <f t="shared" si="0"/>
        <v>0</v>
      </c>
    </row>
    <row r="72" spans="1:8" ht="24.75" customHeight="1">
      <c r="A72" s="7">
        <v>64</v>
      </c>
      <c r="B72" s="25" t="s">
        <v>148</v>
      </c>
      <c r="C72" s="10" t="s">
        <v>137</v>
      </c>
      <c r="D72" s="303"/>
      <c r="E72" s="303"/>
      <c r="F72" s="303"/>
      <c r="G72" s="303"/>
      <c r="H72" s="303">
        <f t="shared" si="0"/>
        <v>0</v>
      </c>
    </row>
    <row r="73" spans="1:8" ht="24.75" customHeight="1">
      <c r="A73" s="7">
        <v>65</v>
      </c>
      <c r="B73" s="25" t="s">
        <v>149</v>
      </c>
      <c r="C73" s="10" t="s">
        <v>138</v>
      </c>
      <c r="D73" s="303"/>
      <c r="E73" s="303"/>
      <c r="F73" s="303"/>
      <c r="G73" s="303"/>
      <c r="H73" s="303">
        <f t="shared" si="0"/>
        <v>0</v>
      </c>
    </row>
    <row r="74" spans="1:8" ht="24.75" customHeight="1">
      <c r="A74" s="7">
        <v>66</v>
      </c>
      <c r="B74" s="25" t="s">
        <v>150</v>
      </c>
      <c r="C74" s="10" t="s">
        <v>139</v>
      </c>
      <c r="D74" s="303"/>
      <c r="E74" s="303"/>
      <c r="F74" s="303"/>
      <c r="G74" s="303"/>
      <c r="H74" s="303">
        <f aca="true" t="shared" si="1" ref="H74:H103">SUM(E74:G74)</f>
        <v>0</v>
      </c>
    </row>
    <row r="75" spans="1:8" ht="24.75" customHeight="1">
      <c r="A75" s="7">
        <v>67</v>
      </c>
      <c r="B75" s="27" t="s">
        <v>151</v>
      </c>
      <c r="C75" s="10" t="s">
        <v>140</v>
      </c>
      <c r="D75" s="303"/>
      <c r="E75" s="303"/>
      <c r="F75" s="303"/>
      <c r="G75" s="303"/>
      <c r="H75" s="303">
        <f t="shared" si="1"/>
        <v>0</v>
      </c>
    </row>
    <row r="76" spans="1:8" ht="24.75" customHeight="1">
      <c r="A76" s="7">
        <v>68</v>
      </c>
      <c r="B76" s="25" t="s">
        <v>242</v>
      </c>
      <c r="C76" s="10" t="s">
        <v>141</v>
      </c>
      <c r="D76" s="303"/>
      <c r="E76" s="303"/>
      <c r="F76" s="303"/>
      <c r="G76" s="303"/>
      <c r="H76" s="303">
        <f t="shared" si="1"/>
        <v>0</v>
      </c>
    </row>
    <row r="77" spans="1:8" ht="24.75" customHeight="1">
      <c r="A77" s="7">
        <v>69</v>
      </c>
      <c r="B77" s="25" t="s">
        <v>152</v>
      </c>
      <c r="C77" s="10" t="s">
        <v>142</v>
      </c>
      <c r="D77" s="303"/>
      <c r="E77" s="303"/>
      <c r="F77" s="303"/>
      <c r="G77" s="303"/>
      <c r="H77" s="303">
        <f t="shared" si="1"/>
        <v>0</v>
      </c>
    </row>
    <row r="78" spans="1:8" ht="24.75" customHeight="1">
      <c r="A78" s="7">
        <v>70</v>
      </c>
      <c r="B78" s="27" t="s">
        <v>153</v>
      </c>
      <c r="C78" s="10" t="s">
        <v>243</v>
      </c>
      <c r="D78" s="303"/>
      <c r="E78" s="303"/>
      <c r="F78" s="303"/>
      <c r="G78" s="303"/>
      <c r="H78" s="303">
        <f t="shared" si="1"/>
        <v>0</v>
      </c>
    </row>
    <row r="79" spans="1:8" ht="24.75" customHeight="1">
      <c r="A79" s="17">
        <v>71</v>
      </c>
      <c r="B79" s="24" t="s">
        <v>246</v>
      </c>
      <c r="C79" s="19" t="s">
        <v>59</v>
      </c>
      <c r="D79" s="307">
        <f>D63+D67+D68+D69+D70+D71+D72+D73+D74+D75+D76+D77+D78</f>
        <v>0</v>
      </c>
      <c r="E79" s="307">
        <f>E63+E67+E68+E69+E70+E71+E72+E73+E74+E75+E76+E77+E78</f>
        <v>0</v>
      </c>
      <c r="F79" s="307"/>
      <c r="G79" s="307"/>
      <c r="H79" s="307">
        <f t="shared" si="1"/>
        <v>0</v>
      </c>
    </row>
    <row r="80" spans="1:8" ht="24.75" customHeight="1">
      <c r="A80" s="7">
        <v>72</v>
      </c>
      <c r="B80" s="28" t="s">
        <v>154</v>
      </c>
      <c r="C80" s="10" t="s">
        <v>124</v>
      </c>
      <c r="D80" s="303"/>
      <c r="E80" s="303"/>
      <c r="F80" s="303"/>
      <c r="G80" s="303"/>
      <c r="H80" s="303">
        <f t="shared" si="1"/>
        <v>0</v>
      </c>
    </row>
    <row r="81" spans="1:8" ht="24.75" customHeight="1">
      <c r="A81" s="7">
        <v>73</v>
      </c>
      <c r="B81" s="28" t="s">
        <v>155</v>
      </c>
      <c r="C81" s="10" t="s">
        <v>125</v>
      </c>
      <c r="D81" s="303"/>
      <c r="E81" s="303"/>
      <c r="F81" s="303"/>
      <c r="G81" s="303"/>
      <c r="H81" s="303">
        <f t="shared" si="1"/>
        <v>0</v>
      </c>
    </row>
    <row r="82" spans="1:8" ht="24.75" customHeight="1">
      <c r="A82" s="7">
        <v>74</v>
      </c>
      <c r="B82" s="28" t="s">
        <v>156</v>
      </c>
      <c r="C82" s="10" t="s">
        <v>126</v>
      </c>
      <c r="D82" s="303"/>
      <c r="E82" s="303"/>
      <c r="F82" s="303"/>
      <c r="G82" s="303"/>
      <c r="H82" s="303">
        <f t="shared" si="1"/>
        <v>0</v>
      </c>
    </row>
    <row r="83" spans="1:8" ht="24.75" customHeight="1">
      <c r="A83" s="7">
        <v>75</v>
      </c>
      <c r="B83" s="28" t="s">
        <v>157</v>
      </c>
      <c r="C83" s="10" t="s">
        <v>127</v>
      </c>
      <c r="D83" s="303">
        <v>50000</v>
      </c>
      <c r="E83" s="303">
        <v>50000</v>
      </c>
      <c r="F83" s="303"/>
      <c r="G83" s="303"/>
      <c r="H83" s="303">
        <f t="shared" si="1"/>
        <v>50000</v>
      </c>
    </row>
    <row r="84" spans="1:8" ht="24.75" customHeight="1">
      <c r="A84" s="7">
        <v>76</v>
      </c>
      <c r="B84" s="3" t="s">
        <v>158</v>
      </c>
      <c r="C84" s="10" t="s">
        <v>128</v>
      </c>
      <c r="D84" s="303"/>
      <c r="E84" s="303"/>
      <c r="F84" s="303"/>
      <c r="G84" s="303"/>
      <c r="H84" s="303">
        <f t="shared" si="1"/>
        <v>0</v>
      </c>
    </row>
    <row r="85" spans="1:8" ht="24.75" customHeight="1">
      <c r="A85" s="7">
        <v>77</v>
      </c>
      <c r="B85" s="3" t="s">
        <v>159</v>
      </c>
      <c r="C85" s="10" t="s">
        <v>129</v>
      </c>
      <c r="D85" s="303"/>
      <c r="E85" s="303"/>
      <c r="F85" s="303"/>
      <c r="G85" s="303"/>
      <c r="H85" s="303">
        <f t="shared" si="1"/>
        <v>0</v>
      </c>
    </row>
    <row r="86" spans="1:8" ht="24.75" customHeight="1">
      <c r="A86" s="7">
        <v>78</v>
      </c>
      <c r="B86" s="3" t="s">
        <v>160</v>
      </c>
      <c r="C86" s="10" t="s">
        <v>130</v>
      </c>
      <c r="D86" s="303">
        <v>13500</v>
      </c>
      <c r="E86" s="303">
        <v>13500</v>
      </c>
      <c r="F86" s="303"/>
      <c r="G86" s="303"/>
      <c r="H86" s="303">
        <f t="shared" si="1"/>
        <v>13500</v>
      </c>
    </row>
    <row r="87" spans="1:8" ht="24.75" customHeight="1">
      <c r="A87" s="17">
        <v>79</v>
      </c>
      <c r="B87" s="29" t="s">
        <v>247</v>
      </c>
      <c r="C87" s="19" t="s">
        <v>60</v>
      </c>
      <c r="D87" s="307">
        <f>SUM(D80:D86)</f>
        <v>63500</v>
      </c>
      <c r="E87" s="307">
        <f>SUM(E80:E86)</f>
        <v>63500</v>
      </c>
      <c r="F87" s="307"/>
      <c r="G87" s="307"/>
      <c r="H87" s="307">
        <f t="shared" si="1"/>
        <v>63500</v>
      </c>
    </row>
    <row r="88" spans="1:8" ht="24.75" customHeight="1">
      <c r="A88" s="7">
        <v>80</v>
      </c>
      <c r="B88" s="22" t="s">
        <v>173</v>
      </c>
      <c r="C88" s="10" t="s">
        <v>161</v>
      </c>
      <c r="D88" s="303"/>
      <c r="E88" s="303"/>
      <c r="F88" s="303"/>
      <c r="G88" s="303"/>
      <c r="H88" s="303">
        <f t="shared" si="1"/>
        <v>0</v>
      </c>
    </row>
    <row r="89" spans="1:8" ht="24.75" customHeight="1">
      <c r="A89" s="7">
        <v>81</v>
      </c>
      <c r="B89" s="22" t="s">
        <v>174</v>
      </c>
      <c r="C89" s="10" t="s">
        <v>162</v>
      </c>
      <c r="D89" s="303"/>
      <c r="E89" s="303"/>
      <c r="F89" s="303"/>
      <c r="G89" s="303"/>
      <c r="H89" s="303">
        <f t="shared" si="1"/>
        <v>0</v>
      </c>
    </row>
    <row r="90" spans="1:8" ht="24.75" customHeight="1">
      <c r="A90" s="7">
        <v>82</v>
      </c>
      <c r="B90" s="22" t="s">
        <v>175</v>
      </c>
      <c r="C90" s="10" t="s">
        <v>163</v>
      </c>
      <c r="D90" s="303"/>
      <c r="E90" s="303"/>
      <c r="F90" s="303"/>
      <c r="G90" s="303"/>
      <c r="H90" s="303">
        <f t="shared" si="1"/>
        <v>0</v>
      </c>
    </row>
    <row r="91" spans="1:8" ht="24.75" customHeight="1">
      <c r="A91" s="7">
        <v>83</v>
      </c>
      <c r="B91" s="22" t="s">
        <v>176</v>
      </c>
      <c r="C91" s="10" t="s">
        <v>164</v>
      </c>
      <c r="D91" s="303"/>
      <c r="E91" s="303"/>
      <c r="F91" s="303"/>
      <c r="G91" s="303"/>
      <c r="H91" s="303">
        <f t="shared" si="1"/>
        <v>0</v>
      </c>
    </row>
    <row r="92" spans="1:8" ht="24.75" customHeight="1">
      <c r="A92" s="17">
        <v>84</v>
      </c>
      <c r="B92" s="24" t="s">
        <v>248</v>
      </c>
      <c r="C92" s="19" t="s">
        <v>61</v>
      </c>
      <c r="D92" s="307">
        <f>SUM(D88:D91)</f>
        <v>0</v>
      </c>
      <c r="E92" s="307">
        <f>SUM(E88:E91)</f>
        <v>0</v>
      </c>
      <c r="F92" s="307"/>
      <c r="G92" s="307"/>
      <c r="H92" s="307">
        <f t="shared" si="1"/>
        <v>0</v>
      </c>
    </row>
    <row r="93" spans="1:8" ht="24.75" customHeight="1">
      <c r="A93" s="7">
        <v>85</v>
      </c>
      <c r="B93" s="22" t="s">
        <v>177</v>
      </c>
      <c r="C93" s="10" t="s">
        <v>165</v>
      </c>
      <c r="D93" s="303"/>
      <c r="E93" s="303"/>
      <c r="F93" s="303"/>
      <c r="G93" s="303"/>
      <c r="H93" s="303">
        <f t="shared" si="1"/>
        <v>0</v>
      </c>
    </row>
    <row r="94" spans="1:8" ht="24.75" customHeight="1">
      <c r="A94" s="7">
        <v>86</v>
      </c>
      <c r="B94" s="22" t="s">
        <v>178</v>
      </c>
      <c r="C94" s="10" t="s">
        <v>166</v>
      </c>
      <c r="D94" s="303"/>
      <c r="E94" s="303"/>
      <c r="F94" s="303"/>
      <c r="G94" s="303"/>
      <c r="H94" s="303">
        <f t="shared" si="1"/>
        <v>0</v>
      </c>
    </row>
    <row r="95" spans="1:8" ht="24.75" customHeight="1">
      <c r="A95" s="7">
        <v>87</v>
      </c>
      <c r="B95" s="22" t="s">
        <v>179</v>
      </c>
      <c r="C95" s="10" t="s">
        <v>167</v>
      </c>
      <c r="D95" s="303"/>
      <c r="E95" s="303"/>
      <c r="F95" s="303"/>
      <c r="G95" s="303"/>
      <c r="H95" s="303">
        <f t="shared" si="1"/>
        <v>0</v>
      </c>
    </row>
    <row r="96" spans="1:8" ht="24.75" customHeight="1">
      <c r="A96" s="7">
        <v>88</v>
      </c>
      <c r="B96" s="22" t="s">
        <v>180</v>
      </c>
      <c r="C96" s="10" t="s">
        <v>168</v>
      </c>
      <c r="D96" s="303"/>
      <c r="E96" s="303"/>
      <c r="F96" s="303"/>
      <c r="G96" s="303"/>
      <c r="H96" s="303">
        <f t="shared" si="1"/>
        <v>0</v>
      </c>
    </row>
    <row r="97" spans="1:8" ht="24.75" customHeight="1">
      <c r="A97" s="7">
        <v>89</v>
      </c>
      <c r="B97" s="22" t="s">
        <v>181</v>
      </c>
      <c r="C97" s="10" t="s">
        <v>169</v>
      </c>
      <c r="D97" s="303"/>
      <c r="E97" s="303"/>
      <c r="F97" s="303"/>
      <c r="G97" s="303"/>
      <c r="H97" s="303">
        <f t="shared" si="1"/>
        <v>0</v>
      </c>
    </row>
    <row r="98" spans="1:8" ht="24.75" customHeight="1">
      <c r="A98" s="7">
        <v>90</v>
      </c>
      <c r="B98" s="22" t="s">
        <v>182</v>
      </c>
      <c r="C98" s="10" t="s">
        <v>170</v>
      </c>
      <c r="D98" s="303"/>
      <c r="E98" s="303"/>
      <c r="F98" s="303"/>
      <c r="G98" s="303"/>
      <c r="H98" s="303">
        <f t="shared" si="1"/>
        <v>0</v>
      </c>
    </row>
    <row r="99" spans="1:8" ht="24.75" customHeight="1">
      <c r="A99" s="7">
        <v>91</v>
      </c>
      <c r="B99" s="22" t="s">
        <v>183</v>
      </c>
      <c r="C99" s="10" t="s">
        <v>171</v>
      </c>
      <c r="D99" s="303"/>
      <c r="E99" s="303"/>
      <c r="F99" s="303"/>
      <c r="G99" s="303"/>
      <c r="H99" s="303">
        <f t="shared" si="1"/>
        <v>0</v>
      </c>
    </row>
    <row r="100" spans="1:8" ht="24.75" customHeight="1">
      <c r="A100" s="7">
        <v>92</v>
      </c>
      <c r="B100" s="22" t="s">
        <v>244</v>
      </c>
      <c r="C100" s="10" t="s">
        <v>172</v>
      </c>
      <c r="D100" s="303"/>
      <c r="E100" s="303"/>
      <c r="F100" s="303"/>
      <c r="G100" s="303"/>
      <c r="H100" s="303">
        <f t="shared" si="1"/>
        <v>0</v>
      </c>
    </row>
    <row r="101" spans="1:8" ht="24.75" customHeight="1">
      <c r="A101" s="7">
        <v>93</v>
      </c>
      <c r="B101" s="22" t="s">
        <v>184</v>
      </c>
      <c r="C101" s="10" t="s">
        <v>245</v>
      </c>
      <c r="D101" s="303"/>
      <c r="E101" s="303"/>
      <c r="F101" s="303"/>
      <c r="G101" s="303"/>
      <c r="H101" s="303">
        <f t="shared" si="1"/>
        <v>0</v>
      </c>
    </row>
    <row r="102" spans="1:8" ht="24.75" customHeight="1">
      <c r="A102" s="17">
        <v>94</v>
      </c>
      <c r="B102" s="24" t="s">
        <v>249</v>
      </c>
      <c r="C102" s="19" t="s">
        <v>62</v>
      </c>
      <c r="D102" s="309">
        <f>SUM(D93:D101)</f>
        <v>0</v>
      </c>
      <c r="E102" s="309">
        <f>SUM(E93:E101)</f>
        <v>0</v>
      </c>
      <c r="F102" s="309"/>
      <c r="G102" s="309"/>
      <c r="H102" s="307">
        <f t="shared" si="1"/>
        <v>0</v>
      </c>
    </row>
    <row r="103" spans="1:8" ht="24.75" customHeight="1">
      <c r="A103" s="17">
        <v>95</v>
      </c>
      <c r="B103" s="29" t="s">
        <v>250</v>
      </c>
      <c r="C103" s="19" t="s">
        <v>185</v>
      </c>
      <c r="D103" s="309">
        <f>D27+D28+D53+D62+D79+D87+D92+D102</f>
        <v>66279620</v>
      </c>
      <c r="E103" s="309">
        <f>E27+E28+E53+E62+E79+E87+E92+E102</f>
        <v>66279620</v>
      </c>
      <c r="F103" s="309"/>
      <c r="G103" s="309"/>
      <c r="H103" s="307">
        <f t="shared" si="1"/>
        <v>66279620</v>
      </c>
    </row>
    <row r="104" spans="1:8" ht="24.75" customHeight="1">
      <c r="A104" s="41"/>
      <c r="B104" s="45"/>
      <c r="C104" s="42"/>
      <c r="D104" s="43"/>
      <c r="E104" s="43"/>
      <c r="F104" s="43"/>
      <c r="G104" s="43"/>
      <c r="H104" s="43"/>
    </row>
    <row r="105" spans="1:8" ht="24.75" customHeight="1">
      <c r="A105" s="41"/>
      <c r="B105" s="46"/>
      <c r="C105" s="42"/>
      <c r="D105" s="43"/>
      <c r="E105" s="43"/>
      <c r="F105" s="43"/>
      <c r="G105" s="43"/>
      <c r="H105" s="43"/>
    </row>
    <row r="106" spans="1:8" ht="38.25">
      <c r="A106" s="30" t="s">
        <v>223</v>
      </c>
      <c r="B106" s="31" t="s">
        <v>26</v>
      </c>
      <c r="C106" s="32" t="s">
        <v>222</v>
      </c>
      <c r="D106" s="35" t="s">
        <v>636</v>
      </c>
      <c r="E106" s="35" t="s">
        <v>603</v>
      </c>
      <c r="F106" s="35" t="s">
        <v>614</v>
      </c>
      <c r="G106" s="35" t="s">
        <v>615</v>
      </c>
      <c r="H106" s="35" t="s">
        <v>616</v>
      </c>
    </row>
    <row r="107" spans="1:8" ht="15">
      <c r="A107" s="117" t="s">
        <v>186</v>
      </c>
      <c r="B107" s="128" t="s">
        <v>479</v>
      </c>
      <c r="C107" s="129" t="s">
        <v>509</v>
      </c>
      <c r="D107" s="311"/>
      <c r="E107" s="311"/>
      <c r="F107" s="311"/>
      <c r="G107" s="311"/>
      <c r="H107" s="311">
        <f>SUM(E107:G107)</f>
        <v>0</v>
      </c>
    </row>
    <row r="108" spans="1:8" ht="15">
      <c r="A108" s="117" t="s">
        <v>187</v>
      </c>
      <c r="B108" s="130" t="s">
        <v>480</v>
      </c>
      <c r="C108" s="129" t="s">
        <v>510</v>
      </c>
      <c r="D108" s="311"/>
      <c r="E108" s="311"/>
      <c r="F108" s="311"/>
      <c r="G108" s="311"/>
      <c r="H108" s="311">
        <f aca="true" t="shared" si="2" ref="H108:H142">SUM(E108:G108)</f>
        <v>0</v>
      </c>
    </row>
    <row r="109" spans="1:8" ht="15">
      <c r="A109" s="117" t="s">
        <v>188</v>
      </c>
      <c r="B109" s="128" t="s">
        <v>481</v>
      </c>
      <c r="C109" s="129" t="s">
        <v>511</v>
      </c>
      <c r="D109" s="311"/>
      <c r="E109" s="311"/>
      <c r="F109" s="311"/>
      <c r="G109" s="311"/>
      <c r="H109" s="311">
        <f t="shared" si="2"/>
        <v>0</v>
      </c>
    </row>
    <row r="110" spans="1:8" ht="15.75">
      <c r="A110" s="125" t="s">
        <v>389</v>
      </c>
      <c r="B110" s="131" t="s">
        <v>482</v>
      </c>
      <c r="C110" s="132" t="s">
        <v>512</v>
      </c>
      <c r="D110" s="310">
        <f>SUM(D107:D109)</f>
        <v>0</v>
      </c>
      <c r="E110" s="310">
        <f>SUM(E107:E109)</f>
        <v>0</v>
      </c>
      <c r="F110" s="310"/>
      <c r="G110" s="310"/>
      <c r="H110" s="311">
        <f t="shared" si="2"/>
        <v>0</v>
      </c>
    </row>
    <row r="111" spans="1:8" ht="15">
      <c r="A111" s="117" t="s">
        <v>450</v>
      </c>
      <c r="B111" s="130" t="s">
        <v>483</v>
      </c>
      <c r="C111" s="129" t="s">
        <v>513</v>
      </c>
      <c r="D111" s="311"/>
      <c r="E111" s="311"/>
      <c r="F111" s="311"/>
      <c r="G111" s="311"/>
      <c r="H111" s="311">
        <f t="shared" si="2"/>
        <v>0</v>
      </c>
    </row>
    <row r="112" spans="1:8" ht="15">
      <c r="A112" s="117" t="s">
        <v>451</v>
      </c>
      <c r="B112" s="128" t="s">
        <v>484</v>
      </c>
      <c r="C112" s="129" t="s">
        <v>514</v>
      </c>
      <c r="D112" s="311"/>
      <c r="E112" s="311"/>
      <c r="F112" s="311"/>
      <c r="G112" s="311"/>
      <c r="H112" s="311">
        <f t="shared" si="2"/>
        <v>0</v>
      </c>
    </row>
    <row r="113" spans="1:8" ht="15">
      <c r="A113" s="117" t="s">
        <v>452</v>
      </c>
      <c r="B113" s="130" t="s">
        <v>485</v>
      </c>
      <c r="C113" s="129" t="s">
        <v>515</v>
      </c>
      <c r="D113" s="311"/>
      <c r="E113" s="311"/>
      <c r="F113" s="311"/>
      <c r="G113" s="311"/>
      <c r="H113" s="311">
        <f t="shared" si="2"/>
        <v>0</v>
      </c>
    </row>
    <row r="114" spans="1:8" ht="15">
      <c r="A114" s="117" t="s">
        <v>453</v>
      </c>
      <c r="B114" s="128" t="s">
        <v>486</v>
      </c>
      <c r="C114" s="129" t="s">
        <v>516</v>
      </c>
      <c r="D114" s="311"/>
      <c r="E114" s="311"/>
      <c r="F114" s="311"/>
      <c r="G114" s="311"/>
      <c r="H114" s="311">
        <f t="shared" si="2"/>
        <v>0</v>
      </c>
    </row>
    <row r="115" spans="1:8" ht="15.75">
      <c r="A115" s="117" t="s">
        <v>454</v>
      </c>
      <c r="B115" s="133" t="s">
        <v>487</v>
      </c>
      <c r="C115" s="134" t="s">
        <v>517</v>
      </c>
      <c r="D115" s="311">
        <f>SUM(D111:D114)</f>
        <v>0</v>
      </c>
      <c r="E115" s="311">
        <f>SUM(E111:E114)</f>
        <v>0</v>
      </c>
      <c r="F115" s="311"/>
      <c r="G115" s="311"/>
      <c r="H115" s="311">
        <f t="shared" si="2"/>
        <v>0</v>
      </c>
    </row>
    <row r="116" spans="1:8" ht="15">
      <c r="A116" s="117" t="s">
        <v>455</v>
      </c>
      <c r="B116" s="129" t="s">
        <v>488</v>
      </c>
      <c r="C116" s="129" t="s">
        <v>518</v>
      </c>
      <c r="D116" s="311"/>
      <c r="E116" s="311"/>
      <c r="F116" s="311"/>
      <c r="G116" s="311"/>
      <c r="H116" s="311">
        <f t="shared" si="2"/>
        <v>0</v>
      </c>
    </row>
    <row r="117" spans="1:8" ht="15">
      <c r="A117" s="117" t="s">
        <v>456</v>
      </c>
      <c r="B117" s="129" t="s">
        <v>489</v>
      </c>
      <c r="C117" s="129" t="s">
        <v>519</v>
      </c>
      <c r="D117" s="311"/>
      <c r="E117" s="311"/>
      <c r="F117" s="311"/>
      <c r="G117" s="311"/>
      <c r="H117" s="311">
        <f t="shared" si="2"/>
        <v>0</v>
      </c>
    </row>
    <row r="118" spans="1:8" ht="15.75">
      <c r="A118" s="117" t="s">
        <v>457</v>
      </c>
      <c r="B118" s="134" t="s">
        <v>490</v>
      </c>
      <c r="C118" s="134" t="s">
        <v>520</v>
      </c>
      <c r="D118" s="311">
        <f>SUM(D116:D117)</f>
        <v>0</v>
      </c>
      <c r="E118" s="311">
        <f>SUM(E116:E117)</f>
        <v>0</v>
      </c>
      <c r="F118" s="311"/>
      <c r="G118" s="311"/>
      <c r="H118" s="311">
        <f t="shared" si="2"/>
        <v>0</v>
      </c>
    </row>
    <row r="119" spans="1:8" ht="15">
      <c r="A119" s="117" t="s">
        <v>458</v>
      </c>
      <c r="B119" s="128" t="s">
        <v>491</v>
      </c>
      <c r="C119" s="129" t="s">
        <v>521</v>
      </c>
      <c r="D119" s="311"/>
      <c r="E119" s="311"/>
      <c r="F119" s="311"/>
      <c r="G119" s="311"/>
      <c r="H119" s="311">
        <f t="shared" si="2"/>
        <v>0</v>
      </c>
    </row>
    <row r="120" spans="1:8" ht="15">
      <c r="A120" s="117" t="s">
        <v>459</v>
      </c>
      <c r="B120" s="128" t="s">
        <v>492</v>
      </c>
      <c r="C120" s="129" t="s">
        <v>522</v>
      </c>
      <c r="D120" s="311"/>
      <c r="E120" s="311"/>
      <c r="F120" s="311"/>
      <c r="G120" s="311"/>
      <c r="H120" s="311">
        <f t="shared" si="2"/>
        <v>0</v>
      </c>
    </row>
    <row r="121" spans="1:8" ht="15">
      <c r="A121" s="117" t="s">
        <v>460</v>
      </c>
      <c r="B121" s="128" t="s">
        <v>493</v>
      </c>
      <c r="C121" s="129" t="s">
        <v>523</v>
      </c>
      <c r="D121" s="311">
        <v>66279620</v>
      </c>
      <c r="E121" s="311">
        <v>66279620</v>
      </c>
      <c r="F121" s="311"/>
      <c r="G121" s="311"/>
      <c r="H121" s="311">
        <f t="shared" si="2"/>
        <v>66279620</v>
      </c>
    </row>
    <row r="122" spans="1:8" ht="15">
      <c r="A122" s="117" t="s">
        <v>461</v>
      </c>
      <c r="B122" s="128" t="s">
        <v>494</v>
      </c>
      <c r="C122" s="129" t="s">
        <v>524</v>
      </c>
      <c r="D122" s="311"/>
      <c r="E122" s="311"/>
      <c r="F122" s="311"/>
      <c r="G122" s="311"/>
      <c r="H122" s="311">
        <f t="shared" si="2"/>
        <v>0</v>
      </c>
    </row>
    <row r="123" spans="1:8" ht="15">
      <c r="A123" s="117" t="s">
        <v>462</v>
      </c>
      <c r="B123" s="130" t="s">
        <v>495</v>
      </c>
      <c r="C123" s="129" t="s">
        <v>525</v>
      </c>
      <c r="D123" s="311"/>
      <c r="E123" s="311"/>
      <c r="F123" s="311"/>
      <c r="G123" s="311"/>
      <c r="H123" s="311">
        <f t="shared" si="2"/>
        <v>0</v>
      </c>
    </row>
    <row r="124" spans="1:8" ht="15">
      <c r="A124" s="117" t="s">
        <v>463</v>
      </c>
      <c r="B124" s="130" t="s">
        <v>496</v>
      </c>
      <c r="C124" s="129" t="s">
        <v>526</v>
      </c>
      <c r="D124" s="311"/>
      <c r="E124" s="311"/>
      <c r="F124" s="311"/>
      <c r="G124" s="311"/>
      <c r="H124" s="311">
        <f t="shared" si="2"/>
        <v>0</v>
      </c>
    </row>
    <row r="125" spans="1:8" ht="15">
      <c r="A125" s="117" t="s">
        <v>464</v>
      </c>
      <c r="B125" s="130" t="s">
        <v>497</v>
      </c>
      <c r="C125" s="129" t="s">
        <v>527</v>
      </c>
      <c r="D125" s="311"/>
      <c r="E125" s="311"/>
      <c r="F125" s="311"/>
      <c r="G125" s="311"/>
      <c r="H125" s="311">
        <f t="shared" si="2"/>
        <v>0</v>
      </c>
    </row>
    <row r="126" spans="1:8" ht="15.75">
      <c r="A126" s="117" t="s">
        <v>465</v>
      </c>
      <c r="B126" s="135" t="s">
        <v>498</v>
      </c>
      <c r="C126" s="134" t="s">
        <v>528</v>
      </c>
      <c r="D126" s="311">
        <f>SUM(D124:D125)</f>
        <v>0</v>
      </c>
      <c r="E126" s="311">
        <f>SUM(E124:E125)</f>
        <v>0</v>
      </c>
      <c r="F126" s="311"/>
      <c r="G126" s="311"/>
      <c r="H126" s="311">
        <f t="shared" si="2"/>
        <v>0</v>
      </c>
    </row>
    <row r="127" spans="1:8" ht="15.75">
      <c r="A127" s="117" t="s">
        <v>466</v>
      </c>
      <c r="B127" s="135" t="s">
        <v>499</v>
      </c>
      <c r="C127" s="134" t="s">
        <v>529</v>
      </c>
      <c r="D127" s="311">
        <f>D110+D115+D118+D119+D120+D121+D122+D123</f>
        <v>66279620</v>
      </c>
      <c r="E127" s="311">
        <f>E110+E115+E118+E119+E120+E121+E122+E123</f>
        <v>66279620</v>
      </c>
      <c r="F127" s="311"/>
      <c r="G127" s="311"/>
      <c r="H127" s="311">
        <f t="shared" si="2"/>
        <v>66279620</v>
      </c>
    </row>
    <row r="128" spans="1:8" ht="15">
      <c r="A128" s="117" t="s">
        <v>467</v>
      </c>
      <c r="B128" s="130" t="s">
        <v>500</v>
      </c>
      <c r="C128" s="129" t="s">
        <v>530</v>
      </c>
      <c r="D128" s="311"/>
      <c r="E128" s="311"/>
      <c r="F128" s="311"/>
      <c r="G128" s="311"/>
      <c r="H128" s="311">
        <f t="shared" si="2"/>
        <v>0</v>
      </c>
    </row>
    <row r="129" spans="1:8" ht="15">
      <c r="A129" s="117" t="s">
        <v>468</v>
      </c>
      <c r="B129" s="130" t="s">
        <v>501</v>
      </c>
      <c r="C129" s="129" t="s">
        <v>531</v>
      </c>
      <c r="D129" s="311"/>
      <c r="E129" s="311"/>
      <c r="F129" s="311"/>
      <c r="G129" s="311"/>
      <c r="H129" s="311">
        <f t="shared" si="2"/>
        <v>0</v>
      </c>
    </row>
    <row r="130" spans="1:8" ht="15">
      <c r="A130" s="117" t="s">
        <v>469</v>
      </c>
      <c r="B130" s="128" t="s">
        <v>502</v>
      </c>
      <c r="C130" s="129" t="s">
        <v>532</v>
      </c>
      <c r="D130" s="311"/>
      <c r="E130" s="311"/>
      <c r="F130" s="311"/>
      <c r="G130" s="311"/>
      <c r="H130" s="311">
        <f t="shared" si="2"/>
        <v>0</v>
      </c>
    </row>
    <row r="131" spans="1:8" ht="15">
      <c r="A131" s="117" t="s">
        <v>470</v>
      </c>
      <c r="B131" s="128" t="s">
        <v>503</v>
      </c>
      <c r="C131" s="129" t="s">
        <v>533</v>
      </c>
      <c r="D131" s="311"/>
      <c r="E131" s="311"/>
      <c r="F131" s="311"/>
      <c r="G131" s="311"/>
      <c r="H131" s="311">
        <f t="shared" si="2"/>
        <v>0</v>
      </c>
    </row>
    <row r="132" spans="1:8" ht="15">
      <c r="A132" s="117" t="s">
        <v>471</v>
      </c>
      <c r="B132" s="128" t="s">
        <v>504</v>
      </c>
      <c r="C132" s="129" t="s">
        <v>534</v>
      </c>
      <c r="D132" s="311"/>
      <c r="E132" s="311"/>
      <c r="F132" s="311"/>
      <c r="G132" s="311"/>
      <c r="H132" s="311">
        <f t="shared" si="2"/>
        <v>0</v>
      </c>
    </row>
    <row r="133" spans="1:8" ht="15.75">
      <c r="A133" s="117" t="s">
        <v>472</v>
      </c>
      <c r="B133" s="133" t="s">
        <v>505</v>
      </c>
      <c r="C133" s="134" t="s">
        <v>535</v>
      </c>
      <c r="D133" s="311">
        <f>SUM(D128:D132)</f>
        <v>0</v>
      </c>
      <c r="E133" s="311">
        <f>SUM(E128:E132)</f>
        <v>0</v>
      </c>
      <c r="F133" s="311"/>
      <c r="G133" s="311"/>
      <c r="H133" s="311">
        <f t="shared" si="2"/>
        <v>0</v>
      </c>
    </row>
    <row r="134" spans="1:8" ht="15">
      <c r="A134" s="117" t="s">
        <v>473</v>
      </c>
      <c r="B134" s="130" t="s">
        <v>506</v>
      </c>
      <c r="C134" s="129" t="s">
        <v>536</v>
      </c>
      <c r="D134" s="311"/>
      <c r="E134" s="311"/>
      <c r="F134" s="311"/>
      <c r="G134" s="311"/>
      <c r="H134" s="311">
        <f t="shared" si="2"/>
        <v>0</v>
      </c>
    </row>
    <row r="135" spans="1:8" ht="15">
      <c r="A135" s="117" t="s">
        <v>474</v>
      </c>
      <c r="B135" s="130" t="s">
        <v>507</v>
      </c>
      <c r="C135" s="129" t="s">
        <v>537</v>
      </c>
      <c r="D135" s="311"/>
      <c r="E135" s="311"/>
      <c r="F135" s="311"/>
      <c r="G135" s="311"/>
      <c r="H135" s="311">
        <f t="shared" si="2"/>
        <v>0</v>
      </c>
    </row>
    <row r="136" spans="1:8" ht="15.75">
      <c r="A136" s="117" t="s">
        <v>475</v>
      </c>
      <c r="B136" s="133" t="s">
        <v>508</v>
      </c>
      <c r="C136" s="134" t="s">
        <v>538</v>
      </c>
      <c r="D136" s="311">
        <f>D127+D133+D134+D135</f>
        <v>66279620</v>
      </c>
      <c r="E136" s="311">
        <f>E127+E133+E134+E135</f>
        <v>66279620</v>
      </c>
      <c r="F136" s="311"/>
      <c r="G136" s="311"/>
      <c r="H136" s="311">
        <f t="shared" si="2"/>
        <v>66279620</v>
      </c>
    </row>
    <row r="137" spans="1:8" ht="15">
      <c r="A137" s="117"/>
      <c r="B137" s="117"/>
      <c r="C137" s="117"/>
      <c r="D137" s="311"/>
      <c r="E137" s="311"/>
      <c r="F137" s="311"/>
      <c r="G137" s="311"/>
      <c r="H137" s="311">
        <f t="shared" si="2"/>
        <v>0</v>
      </c>
    </row>
    <row r="138" spans="1:8" ht="15">
      <c r="A138" s="117"/>
      <c r="B138" s="117"/>
      <c r="C138" s="117"/>
      <c r="D138" s="311"/>
      <c r="E138" s="311"/>
      <c r="F138" s="311"/>
      <c r="G138" s="311"/>
      <c r="H138" s="311">
        <f t="shared" si="2"/>
        <v>0</v>
      </c>
    </row>
    <row r="139" spans="1:8" ht="15.75">
      <c r="A139" s="117"/>
      <c r="B139" s="59" t="s">
        <v>540</v>
      </c>
      <c r="C139" s="59"/>
      <c r="D139" s="309"/>
      <c r="E139" s="309"/>
      <c r="F139" s="309"/>
      <c r="G139" s="309"/>
      <c r="H139" s="312">
        <f t="shared" si="2"/>
        <v>0</v>
      </c>
    </row>
    <row r="140" spans="1:8" ht="15.75">
      <c r="A140" s="117"/>
      <c r="B140" s="59" t="s">
        <v>576</v>
      </c>
      <c r="C140" s="59"/>
      <c r="D140" s="309"/>
      <c r="E140" s="309"/>
      <c r="F140" s="309"/>
      <c r="G140" s="309"/>
      <c r="H140" s="312">
        <f t="shared" si="2"/>
        <v>0</v>
      </c>
    </row>
    <row r="141" spans="1:8" ht="15.75">
      <c r="A141" s="117"/>
      <c r="B141" s="59" t="s">
        <v>541</v>
      </c>
      <c r="C141" s="59"/>
      <c r="D141" s="309">
        <f>D136</f>
        <v>66279620</v>
      </c>
      <c r="E141" s="309">
        <f>E136</f>
        <v>66279620</v>
      </c>
      <c r="F141" s="309"/>
      <c r="G141" s="309"/>
      <c r="H141" s="312">
        <f>H136</f>
        <v>66279620</v>
      </c>
    </row>
    <row r="142" spans="1:8" ht="15.75">
      <c r="A142" s="117"/>
      <c r="B142" s="59" t="s">
        <v>542</v>
      </c>
      <c r="C142" s="59"/>
      <c r="D142" s="309">
        <f>SUM(D139:D141)</f>
        <v>66279620</v>
      </c>
      <c r="E142" s="309">
        <f>SUM(E139:E141)</f>
        <v>66279620</v>
      </c>
      <c r="F142" s="309"/>
      <c r="G142" s="309"/>
      <c r="H142" s="312">
        <f t="shared" si="2"/>
        <v>66279620</v>
      </c>
    </row>
  </sheetData>
  <sheetProtection/>
  <mergeCells count="4">
    <mergeCell ref="F1:H1"/>
    <mergeCell ref="A3:H3"/>
    <mergeCell ref="A4:H4"/>
    <mergeCell ref="E6:G6"/>
  </mergeCells>
  <printOptions horizontalCentered="1" verticalCentered="1"/>
  <pageMargins left="0.11811023622047245" right="0.7086614173228347" top="0.15748031496062992" bottom="0.15748031496062992" header="0.31496062992125984" footer="0.31496062992125984"/>
  <pageSetup horizontalDpi="600" verticalDpi="600" orientation="landscape" paperSize="9" scale="45" r:id="rId1"/>
  <rowBreaks count="1" manualBreakCount="1">
    <brk id="1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="70" zoomScaleSheetLayoutView="70" zoomScalePageLayoutView="0" workbookViewId="0" topLeftCell="A4">
      <selection activeCell="C23" sqref="C23"/>
    </sheetView>
  </sheetViews>
  <sheetFormatPr defaultColWidth="9.140625" defaultRowHeight="12.75"/>
  <cols>
    <col min="2" max="2" width="46.57421875" style="0" customWidth="1"/>
    <col min="3" max="3" width="19.421875" style="0" customWidth="1"/>
    <col min="4" max="4" width="57.28125" style="0" customWidth="1"/>
    <col min="5" max="5" width="39.00390625" style="0" customWidth="1"/>
  </cols>
  <sheetData>
    <row r="1" spans="4:5" ht="19.5" customHeight="1">
      <c r="D1" s="352" t="s">
        <v>645</v>
      </c>
      <c r="E1" s="353"/>
    </row>
    <row r="2" ht="19.5" customHeight="1"/>
    <row r="3" spans="1:5" ht="38.25" customHeight="1">
      <c r="A3" s="349" t="s">
        <v>646</v>
      </c>
      <c r="B3" s="349"/>
      <c r="C3" s="349"/>
      <c r="D3" s="349"/>
      <c r="E3" s="349"/>
    </row>
    <row r="4" spans="1:5" ht="19.5" customHeight="1" thickBot="1">
      <c r="A4" s="68" t="s">
        <v>577</v>
      </c>
      <c r="B4" s="69"/>
      <c r="C4" s="68"/>
      <c r="D4" s="68"/>
      <c r="E4" s="70" t="s">
        <v>634</v>
      </c>
    </row>
    <row r="5" spans="1:5" ht="19.5" customHeight="1" thickBot="1">
      <c r="A5" s="350" t="s">
        <v>223</v>
      </c>
      <c r="B5" s="71" t="s">
        <v>544</v>
      </c>
      <c r="C5" s="72"/>
      <c r="D5" s="71" t="s">
        <v>545</v>
      </c>
      <c r="E5" s="73"/>
    </row>
    <row r="6" spans="1:5" ht="19.5" customHeight="1" thickBot="1">
      <c r="A6" s="351"/>
      <c r="B6" s="74" t="s">
        <v>546</v>
      </c>
      <c r="C6" s="75" t="s">
        <v>643</v>
      </c>
      <c r="D6" s="74" t="s">
        <v>546</v>
      </c>
      <c r="E6" s="76" t="s">
        <v>644</v>
      </c>
    </row>
    <row r="7" spans="1:5" ht="19.5" customHeight="1" thickBot="1">
      <c r="A7" s="77">
        <v>1</v>
      </c>
      <c r="B7" s="78">
        <v>2</v>
      </c>
      <c r="C7" s="79" t="s">
        <v>188</v>
      </c>
      <c r="D7" s="78" t="s">
        <v>389</v>
      </c>
      <c r="E7" s="80" t="s">
        <v>450</v>
      </c>
    </row>
    <row r="8" spans="1:5" ht="19.5" customHeight="1">
      <c r="A8" s="81" t="s">
        <v>186</v>
      </c>
      <c r="B8" s="82" t="s">
        <v>547</v>
      </c>
      <c r="C8" s="83">
        <v>168972343</v>
      </c>
      <c r="D8" s="82" t="s">
        <v>548</v>
      </c>
      <c r="E8" s="84">
        <v>169713150</v>
      </c>
    </row>
    <row r="9" spans="1:5" ht="19.5" customHeight="1">
      <c r="A9" s="85" t="s">
        <v>187</v>
      </c>
      <c r="B9" s="86" t="s">
        <v>549</v>
      </c>
      <c r="C9" s="87">
        <v>42109200</v>
      </c>
      <c r="D9" s="86" t="s">
        <v>550</v>
      </c>
      <c r="E9" s="88">
        <v>33216427</v>
      </c>
    </row>
    <row r="10" spans="1:5" ht="19.5" customHeight="1">
      <c r="A10" s="85" t="s">
        <v>188</v>
      </c>
      <c r="B10" s="86" t="s">
        <v>551</v>
      </c>
      <c r="C10" s="87"/>
      <c r="D10" s="86" t="s">
        <v>552</v>
      </c>
      <c r="E10" s="88">
        <v>141761520</v>
      </c>
    </row>
    <row r="11" spans="1:5" ht="19.5" customHeight="1">
      <c r="A11" s="85" t="s">
        <v>389</v>
      </c>
      <c r="B11" s="86" t="s">
        <v>553</v>
      </c>
      <c r="C11" s="87">
        <v>120300000</v>
      </c>
      <c r="D11" s="86" t="s">
        <v>554</v>
      </c>
      <c r="E11" s="88">
        <v>20000000</v>
      </c>
    </row>
    <row r="12" spans="1:5" ht="19.5" customHeight="1">
      <c r="A12" s="85" t="s">
        <v>450</v>
      </c>
      <c r="B12" s="113" t="s">
        <v>581</v>
      </c>
      <c r="C12" s="114">
        <v>40600220</v>
      </c>
      <c r="D12" s="86" t="s">
        <v>583</v>
      </c>
      <c r="E12" s="88">
        <v>3300000</v>
      </c>
    </row>
    <row r="13" spans="1:3" ht="19.5" customHeight="1">
      <c r="A13" s="85" t="s">
        <v>451</v>
      </c>
      <c r="B13" s="89" t="s">
        <v>578</v>
      </c>
      <c r="C13" s="87">
        <v>0</v>
      </c>
    </row>
    <row r="14" spans="1:5" ht="19.5" customHeight="1">
      <c r="A14" s="85" t="s">
        <v>452</v>
      </c>
      <c r="B14" s="86" t="s">
        <v>579</v>
      </c>
      <c r="C14" s="90"/>
      <c r="D14" s="86" t="s">
        <v>584</v>
      </c>
      <c r="E14" s="88">
        <v>3665701</v>
      </c>
    </row>
    <row r="15" spans="1:5" ht="19.5" customHeight="1">
      <c r="A15" s="85" t="s">
        <v>453</v>
      </c>
      <c r="B15" s="86" t="s">
        <v>580</v>
      </c>
      <c r="C15" s="87">
        <v>2150000</v>
      </c>
      <c r="D15" s="86" t="s">
        <v>585</v>
      </c>
      <c r="E15" s="88">
        <v>14250000</v>
      </c>
    </row>
    <row r="16" spans="1:5" ht="19.5" customHeight="1">
      <c r="A16" s="85" t="s">
        <v>454</v>
      </c>
      <c r="B16" s="92" t="s">
        <v>582</v>
      </c>
      <c r="C16" s="90"/>
      <c r="D16" s="91" t="s">
        <v>586</v>
      </c>
      <c r="E16" s="88">
        <v>9000000</v>
      </c>
    </row>
    <row r="17" spans="1:5" ht="19.5" customHeight="1">
      <c r="A17" s="85" t="s">
        <v>455</v>
      </c>
      <c r="B17" s="91"/>
      <c r="C17" s="87"/>
      <c r="D17" s="91" t="s">
        <v>587</v>
      </c>
      <c r="E17" s="88"/>
    </row>
    <row r="18" spans="1:5" ht="19.5" customHeight="1">
      <c r="A18" s="85" t="s">
        <v>456</v>
      </c>
      <c r="B18" s="91"/>
      <c r="C18" s="87"/>
      <c r="D18" s="91" t="s">
        <v>588</v>
      </c>
      <c r="E18" s="88">
        <v>0</v>
      </c>
    </row>
    <row r="19" spans="1:5" ht="19.5" customHeight="1" thickBot="1">
      <c r="A19" s="85" t="s">
        <v>457</v>
      </c>
      <c r="B19" s="93"/>
      <c r="C19" s="94"/>
      <c r="D19" s="91"/>
      <c r="E19" s="95"/>
    </row>
    <row r="20" spans="1:5" ht="19.5" customHeight="1" thickBot="1">
      <c r="A20" s="180" t="s">
        <v>458</v>
      </c>
      <c r="B20" s="181" t="s">
        <v>555</v>
      </c>
      <c r="C20" s="182">
        <f>SUM(C8:C19)</f>
        <v>374131763</v>
      </c>
      <c r="D20" s="181" t="s">
        <v>556</v>
      </c>
      <c r="E20" s="183">
        <f>SUM(E8:E19)</f>
        <v>394906798</v>
      </c>
    </row>
    <row r="21" spans="1:5" ht="19.5" customHeight="1">
      <c r="A21" s="100" t="s">
        <v>459</v>
      </c>
      <c r="B21" s="101" t="s">
        <v>557</v>
      </c>
      <c r="C21" s="102"/>
      <c r="D21" s="103" t="s">
        <v>558</v>
      </c>
      <c r="E21" s="104"/>
    </row>
    <row r="22" spans="1:5" ht="19.5" customHeight="1">
      <c r="A22" s="105" t="s">
        <v>460</v>
      </c>
      <c r="B22" s="103" t="s">
        <v>559</v>
      </c>
      <c r="C22" s="106">
        <v>20775035</v>
      </c>
      <c r="D22" s="103" t="s">
        <v>560</v>
      </c>
      <c r="E22" s="107"/>
    </row>
    <row r="23" spans="1:5" ht="19.5" customHeight="1">
      <c r="A23" s="105" t="s">
        <v>461</v>
      </c>
      <c r="B23" s="103" t="s">
        <v>561</v>
      </c>
      <c r="C23" s="106"/>
      <c r="D23" s="103" t="s">
        <v>562</v>
      </c>
      <c r="E23" s="107"/>
    </row>
    <row r="24" spans="1:5" ht="19.5" customHeight="1">
      <c r="A24" s="105" t="s">
        <v>462</v>
      </c>
      <c r="B24" s="103" t="s">
        <v>563</v>
      </c>
      <c r="C24" s="106"/>
      <c r="D24" s="103" t="s">
        <v>564</v>
      </c>
      <c r="E24" s="107"/>
    </row>
    <row r="25" spans="1:5" ht="19.5" customHeight="1">
      <c r="A25" s="105" t="s">
        <v>463</v>
      </c>
      <c r="B25" s="103" t="s">
        <v>565</v>
      </c>
      <c r="C25" s="106"/>
      <c r="D25" s="101" t="s">
        <v>566</v>
      </c>
      <c r="E25" s="107"/>
    </row>
    <row r="26" spans="1:5" ht="19.5" customHeight="1">
      <c r="A26" s="105" t="s">
        <v>464</v>
      </c>
      <c r="B26" s="103" t="s">
        <v>567</v>
      </c>
      <c r="C26" s="108">
        <f>+C27+C28</f>
        <v>0</v>
      </c>
      <c r="D26" s="103" t="s">
        <v>568</v>
      </c>
      <c r="E26" s="107"/>
    </row>
    <row r="27" spans="1:5" ht="19.5" customHeight="1">
      <c r="A27" s="100" t="s">
        <v>465</v>
      </c>
      <c r="B27" s="101" t="s">
        <v>569</v>
      </c>
      <c r="C27" s="109"/>
      <c r="D27" s="82" t="s">
        <v>570</v>
      </c>
      <c r="E27" s="104"/>
    </row>
    <row r="28" spans="1:5" ht="19.5" customHeight="1">
      <c r="A28" s="105" t="s">
        <v>466</v>
      </c>
      <c r="B28" s="103" t="s">
        <v>571</v>
      </c>
      <c r="C28" s="106"/>
      <c r="D28" s="91"/>
      <c r="E28" s="107"/>
    </row>
    <row r="29" spans="1:5" ht="19.5" customHeight="1" thickBot="1">
      <c r="A29" s="100" t="s">
        <v>467</v>
      </c>
      <c r="B29" s="101" t="s">
        <v>632</v>
      </c>
      <c r="C29" s="109">
        <v>204449177</v>
      </c>
      <c r="D29" s="293" t="s">
        <v>631</v>
      </c>
      <c r="E29" s="104">
        <v>204449177</v>
      </c>
    </row>
    <row r="30" spans="1:5" ht="19.5" customHeight="1" thickBot="1">
      <c r="A30" s="180" t="s">
        <v>468</v>
      </c>
      <c r="B30" s="181" t="s">
        <v>572</v>
      </c>
      <c r="C30" s="182">
        <f>C22+C29</f>
        <v>225224212</v>
      </c>
      <c r="D30" s="181" t="s">
        <v>573</v>
      </c>
      <c r="E30" s="183">
        <f>E29</f>
        <v>204449177</v>
      </c>
    </row>
    <row r="31" spans="1:5" ht="19.5" customHeight="1" thickBot="1">
      <c r="A31" s="96" t="s">
        <v>469</v>
      </c>
      <c r="B31" s="97" t="s">
        <v>574</v>
      </c>
      <c r="C31" s="110">
        <f>C20+C30</f>
        <v>599355975</v>
      </c>
      <c r="D31" s="97" t="s">
        <v>575</v>
      </c>
      <c r="E31" s="110">
        <f>+E20+E30</f>
        <v>599355975</v>
      </c>
    </row>
  </sheetData>
  <sheetProtection/>
  <mergeCells count="3">
    <mergeCell ref="D1:E1"/>
    <mergeCell ref="A3:E3"/>
    <mergeCell ref="A5:A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70" zoomScaleSheetLayoutView="70" zoomScalePageLayoutView="0" workbookViewId="0" topLeftCell="A7">
      <selection activeCell="C24" sqref="C24"/>
    </sheetView>
  </sheetViews>
  <sheetFormatPr defaultColWidth="9.140625" defaultRowHeight="12.75"/>
  <cols>
    <col min="2" max="2" width="38.8515625" style="0" customWidth="1"/>
    <col min="3" max="3" width="21.7109375" style="0" customWidth="1"/>
    <col min="4" max="4" width="30.7109375" style="0" customWidth="1"/>
    <col min="5" max="5" width="30.421875" style="0" customWidth="1"/>
  </cols>
  <sheetData>
    <row r="1" spans="4:5" ht="24" customHeight="1">
      <c r="D1" s="348" t="s">
        <v>647</v>
      </c>
      <c r="E1" s="348"/>
    </row>
    <row r="2" spans="4:5" ht="19.5" customHeight="1">
      <c r="D2" s="348"/>
      <c r="E2" s="348"/>
    </row>
    <row r="3" ht="19.5" customHeight="1"/>
    <row r="4" spans="1:5" ht="66.75" customHeight="1">
      <c r="A4" s="354" t="s">
        <v>648</v>
      </c>
      <c r="B4" s="354"/>
      <c r="C4" s="354"/>
      <c r="D4" s="354"/>
      <c r="E4" s="354"/>
    </row>
    <row r="5" spans="1:5" ht="19.5" customHeight="1" thickBot="1">
      <c r="A5" s="68" t="s">
        <v>577</v>
      </c>
      <c r="B5" s="69"/>
      <c r="C5" s="68"/>
      <c r="D5" s="68"/>
      <c r="E5" s="70" t="s">
        <v>634</v>
      </c>
    </row>
    <row r="6" spans="1:5" ht="19.5" customHeight="1" thickBot="1">
      <c r="A6" s="350" t="s">
        <v>223</v>
      </c>
      <c r="B6" s="71" t="s">
        <v>544</v>
      </c>
      <c r="C6" s="72"/>
      <c r="D6" s="71" t="s">
        <v>545</v>
      </c>
      <c r="E6" s="73"/>
    </row>
    <row r="7" spans="1:5" ht="19.5" customHeight="1" thickBot="1">
      <c r="A7" s="351"/>
      <c r="B7" s="74" t="s">
        <v>546</v>
      </c>
      <c r="C7" s="75" t="s">
        <v>643</v>
      </c>
      <c r="D7" s="74" t="s">
        <v>546</v>
      </c>
      <c r="E7" s="76" t="s">
        <v>644</v>
      </c>
    </row>
    <row r="8" spans="1:5" ht="19.5" customHeight="1" thickBot="1">
      <c r="A8" s="77">
        <v>1</v>
      </c>
      <c r="B8" s="78">
        <v>2</v>
      </c>
      <c r="C8" s="79" t="s">
        <v>188</v>
      </c>
      <c r="D8" s="78" t="s">
        <v>389</v>
      </c>
      <c r="E8" s="80" t="s">
        <v>450</v>
      </c>
    </row>
    <row r="9" spans="1:5" ht="19.5" customHeight="1">
      <c r="A9" s="81" t="s">
        <v>186</v>
      </c>
      <c r="B9" s="82" t="s">
        <v>547</v>
      </c>
      <c r="C9" s="83"/>
      <c r="D9" s="82" t="s">
        <v>548</v>
      </c>
      <c r="E9" s="84"/>
    </row>
    <row r="10" spans="1:5" ht="19.5" customHeight="1">
      <c r="A10" s="85" t="s">
        <v>187</v>
      </c>
      <c r="B10" s="86" t="s">
        <v>549</v>
      </c>
      <c r="C10" s="87"/>
      <c r="D10" s="86" t="s">
        <v>550</v>
      </c>
      <c r="E10" s="88"/>
    </row>
    <row r="11" spans="1:5" ht="19.5" customHeight="1">
      <c r="A11" s="85" t="s">
        <v>188</v>
      </c>
      <c r="B11" s="86" t="s">
        <v>551</v>
      </c>
      <c r="C11" s="87"/>
      <c r="D11" s="86" t="s">
        <v>552</v>
      </c>
      <c r="E11" s="88"/>
    </row>
    <row r="12" spans="1:5" ht="19.5" customHeight="1">
      <c r="A12" s="85" t="s">
        <v>389</v>
      </c>
      <c r="B12" s="86" t="s">
        <v>553</v>
      </c>
      <c r="C12" s="87"/>
      <c r="D12" s="86" t="s">
        <v>554</v>
      </c>
      <c r="E12" s="88"/>
    </row>
    <row r="13" spans="1:5" ht="19.5" customHeight="1">
      <c r="A13" s="85" t="s">
        <v>450</v>
      </c>
      <c r="B13" s="113" t="s">
        <v>581</v>
      </c>
      <c r="C13" s="114"/>
      <c r="D13" s="86" t="s">
        <v>583</v>
      </c>
      <c r="E13" s="88"/>
    </row>
    <row r="14" spans="1:3" ht="19.5" customHeight="1">
      <c r="A14" s="85" t="s">
        <v>451</v>
      </c>
      <c r="B14" s="89" t="s">
        <v>578</v>
      </c>
      <c r="C14" s="87">
        <v>27000000</v>
      </c>
    </row>
    <row r="15" spans="1:5" ht="19.5" customHeight="1">
      <c r="A15" s="85" t="s">
        <v>452</v>
      </c>
      <c r="B15" s="86" t="s">
        <v>579</v>
      </c>
      <c r="C15" s="90"/>
      <c r="D15" s="86" t="s">
        <v>584</v>
      </c>
      <c r="E15" s="88"/>
    </row>
    <row r="16" spans="1:5" ht="19.5" customHeight="1">
      <c r="A16" s="85" t="s">
        <v>453</v>
      </c>
      <c r="B16" s="86" t="s">
        <v>580</v>
      </c>
      <c r="C16" s="87"/>
      <c r="D16" s="86" t="s">
        <v>585</v>
      </c>
      <c r="E16" s="88"/>
    </row>
    <row r="17" spans="1:5" ht="19.5" customHeight="1">
      <c r="A17" s="85" t="s">
        <v>454</v>
      </c>
      <c r="B17" s="92" t="s">
        <v>582</v>
      </c>
      <c r="C17" s="90">
        <v>300000</v>
      </c>
      <c r="D17" s="91" t="s">
        <v>586</v>
      </c>
      <c r="E17" s="88"/>
    </row>
    <row r="18" spans="1:5" ht="19.5" customHeight="1">
      <c r="A18" s="85" t="s">
        <v>455</v>
      </c>
      <c r="B18" s="91"/>
      <c r="C18" s="87"/>
      <c r="D18" s="91" t="s">
        <v>665</v>
      </c>
      <c r="E18" s="88">
        <v>3365500</v>
      </c>
    </row>
    <row r="19" spans="1:5" ht="19.5" customHeight="1">
      <c r="A19" s="85" t="s">
        <v>456</v>
      </c>
      <c r="B19" s="91"/>
      <c r="C19" s="87"/>
      <c r="D19" s="91" t="s">
        <v>588</v>
      </c>
      <c r="E19" s="88">
        <v>37778000</v>
      </c>
    </row>
    <row r="20" spans="1:5" ht="19.5" customHeight="1" thickBot="1">
      <c r="A20" s="85" t="s">
        <v>457</v>
      </c>
      <c r="B20" s="93"/>
      <c r="C20" s="94"/>
      <c r="D20" s="91"/>
      <c r="E20" s="95"/>
    </row>
    <row r="21" spans="1:5" ht="19.5" customHeight="1" thickBot="1">
      <c r="A21" s="180" t="s">
        <v>458</v>
      </c>
      <c r="B21" s="181" t="s">
        <v>555</v>
      </c>
      <c r="C21" s="182">
        <f>SUM(C9:C20)</f>
        <v>27300000</v>
      </c>
      <c r="D21" s="181" t="s">
        <v>556</v>
      </c>
      <c r="E21" s="183">
        <f>SUM(E9:E20)</f>
        <v>41143500</v>
      </c>
    </row>
    <row r="22" spans="1:5" ht="19.5" customHeight="1">
      <c r="A22" s="100" t="s">
        <v>459</v>
      </c>
      <c r="B22" s="101" t="s">
        <v>557</v>
      </c>
      <c r="C22" s="102"/>
      <c r="D22" s="103" t="s">
        <v>558</v>
      </c>
      <c r="E22" s="104"/>
    </row>
    <row r="23" spans="1:5" ht="19.5" customHeight="1">
      <c r="A23" s="105" t="s">
        <v>460</v>
      </c>
      <c r="B23" s="103" t="s">
        <v>559</v>
      </c>
      <c r="C23" s="106">
        <v>13843500</v>
      </c>
      <c r="D23" s="103" t="s">
        <v>560</v>
      </c>
      <c r="E23" s="107"/>
    </row>
    <row r="24" spans="1:5" ht="19.5" customHeight="1">
      <c r="A24" s="105" t="s">
        <v>461</v>
      </c>
      <c r="B24" s="103" t="s">
        <v>561</v>
      </c>
      <c r="C24" s="106"/>
      <c r="D24" s="103" t="s">
        <v>562</v>
      </c>
      <c r="E24" s="107"/>
    </row>
    <row r="25" spans="1:5" ht="19.5" customHeight="1">
      <c r="A25" s="105" t="s">
        <v>462</v>
      </c>
      <c r="B25" s="103" t="s">
        <v>563</v>
      </c>
      <c r="C25" s="106"/>
      <c r="D25" s="103" t="s">
        <v>564</v>
      </c>
      <c r="E25" s="107"/>
    </row>
    <row r="26" spans="1:5" ht="19.5" customHeight="1">
      <c r="A26" s="105" t="s">
        <v>463</v>
      </c>
      <c r="B26" s="103" t="s">
        <v>565</v>
      </c>
      <c r="C26" s="106"/>
      <c r="D26" s="101" t="s">
        <v>566</v>
      </c>
      <c r="E26" s="107"/>
    </row>
    <row r="27" spans="1:5" ht="19.5" customHeight="1">
      <c r="A27" s="105" t="s">
        <v>464</v>
      </c>
      <c r="B27" s="103" t="s">
        <v>567</v>
      </c>
      <c r="C27" s="108">
        <f>+C28+C29</f>
        <v>0</v>
      </c>
      <c r="D27" s="103" t="s">
        <v>568</v>
      </c>
      <c r="E27" s="107"/>
    </row>
    <row r="28" spans="1:5" ht="19.5" customHeight="1">
      <c r="A28" s="100" t="s">
        <v>465</v>
      </c>
      <c r="B28" s="101" t="s">
        <v>569</v>
      </c>
      <c r="C28" s="109"/>
      <c r="D28" s="82" t="s">
        <v>570</v>
      </c>
      <c r="E28" s="104"/>
    </row>
    <row r="29" spans="1:5" ht="19.5" customHeight="1" thickBot="1">
      <c r="A29" s="105" t="s">
        <v>466</v>
      </c>
      <c r="B29" s="103" t="s">
        <v>571</v>
      </c>
      <c r="C29" s="106"/>
      <c r="D29" s="91"/>
      <c r="E29" s="107"/>
    </row>
    <row r="30" spans="1:5" ht="19.5" customHeight="1" thickBot="1">
      <c r="A30" s="96" t="s">
        <v>467</v>
      </c>
      <c r="B30" s="97" t="s">
        <v>572</v>
      </c>
      <c r="C30" s="98">
        <f>SUM(C22:C27)</f>
        <v>13843500</v>
      </c>
      <c r="D30" s="97" t="s">
        <v>573</v>
      </c>
      <c r="E30" s="99">
        <f>SUM(E22:E29)</f>
        <v>0</v>
      </c>
    </row>
    <row r="31" spans="1:5" ht="19.5" customHeight="1" thickBot="1">
      <c r="A31" s="180" t="s">
        <v>468</v>
      </c>
      <c r="B31" s="181" t="s">
        <v>574</v>
      </c>
      <c r="C31" s="184">
        <f>C21+C30</f>
        <v>41143500</v>
      </c>
      <c r="D31" s="181" t="s">
        <v>575</v>
      </c>
      <c r="E31" s="184">
        <f>+E21+E30</f>
        <v>41143500</v>
      </c>
    </row>
  </sheetData>
  <sheetProtection/>
  <mergeCells count="4">
    <mergeCell ref="D2:E2"/>
    <mergeCell ref="A4:E4"/>
    <mergeCell ref="A6:A7"/>
    <mergeCell ref="D1:E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9"/>
  <sheetViews>
    <sheetView view="pageBreakPreview" zoomScale="70" zoomScaleSheetLayoutView="70" zoomScalePageLayoutView="0" workbookViewId="0" topLeftCell="C88">
      <selection activeCell="H87" sqref="H87"/>
    </sheetView>
  </sheetViews>
  <sheetFormatPr defaultColWidth="9.140625" defaultRowHeight="12.75"/>
  <cols>
    <col min="1" max="1" width="12.421875" style="0" customWidth="1"/>
    <col min="2" max="2" width="129.7109375" style="0" customWidth="1"/>
    <col min="3" max="3" width="15.421875" style="0" customWidth="1"/>
    <col min="4" max="4" width="22.8515625" style="0" customWidth="1"/>
    <col min="5" max="5" width="28.28125" style="0" customWidth="1"/>
    <col min="6" max="6" width="26.57421875" style="0" customWidth="1"/>
    <col min="7" max="7" width="29.140625" style="0" customWidth="1"/>
    <col min="8" max="8" width="31.57421875" style="0" customWidth="1"/>
    <col min="9" max="9" width="22.00390625" style="0" customWidth="1"/>
  </cols>
  <sheetData>
    <row r="1" spans="7:9" ht="33.75" customHeight="1">
      <c r="G1" s="347" t="s">
        <v>640</v>
      </c>
      <c r="H1" s="348"/>
      <c r="I1" s="348"/>
    </row>
    <row r="3" spans="1:9" ht="19.5" customHeight="1">
      <c r="A3" s="185"/>
      <c r="B3" s="185"/>
      <c r="C3" s="185"/>
      <c r="D3" s="185"/>
      <c r="E3" s="185"/>
      <c r="F3" s="185"/>
      <c r="G3" s="185"/>
      <c r="H3" s="185"/>
      <c r="I3" s="185"/>
    </row>
    <row r="4" spans="1:9" ht="75.75" customHeight="1">
      <c r="A4" s="355" t="s">
        <v>639</v>
      </c>
      <c r="B4" s="356"/>
      <c r="C4" s="356"/>
      <c r="D4" s="356"/>
      <c r="E4" s="356"/>
      <c r="F4" s="356"/>
      <c r="G4" s="356"/>
      <c r="H4" s="356"/>
      <c r="I4" s="356"/>
    </row>
    <row r="5" spans="1:9" ht="19.5" customHeight="1">
      <c r="A5" s="185"/>
      <c r="B5" s="185"/>
      <c r="C5" s="185"/>
      <c r="D5" s="185"/>
      <c r="E5" s="185"/>
      <c r="F5" s="185"/>
      <c r="G5" s="185"/>
      <c r="I5" s="216" t="s">
        <v>635</v>
      </c>
    </row>
    <row r="6" spans="1:9" ht="19.5" customHeight="1">
      <c r="A6" s="186"/>
      <c r="B6" s="187"/>
      <c r="C6" s="187"/>
      <c r="D6" s="187"/>
      <c r="E6" s="188"/>
      <c r="F6" s="188"/>
      <c r="G6" s="188"/>
      <c r="H6" s="188"/>
      <c r="I6" s="188"/>
    </row>
    <row r="7" spans="1:9" ht="48" customHeight="1">
      <c r="A7" s="189" t="s">
        <v>223</v>
      </c>
      <c r="B7" s="190" t="s">
        <v>26</v>
      </c>
      <c r="C7" s="191" t="s">
        <v>222</v>
      </c>
      <c r="D7" s="191" t="s">
        <v>636</v>
      </c>
      <c r="E7" s="192" t="s">
        <v>385</v>
      </c>
      <c r="F7" s="192" t="s">
        <v>539</v>
      </c>
      <c r="G7" s="192" t="s">
        <v>386</v>
      </c>
      <c r="H7" s="192" t="s">
        <v>387</v>
      </c>
      <c r="I7" s="192" t="s">
        <v>388</v>
      </c>
    </row>
    <row r="8" spans="1:9" ht="19.5" customHeight="1">
      <c r="A8" s="193" t="s">
        <v>186</v>
      </c>
      <c r="B8" s="194" t="s">
        <v>187</v>
      </c>
      <c r="C8" s="195" t="s">
        <v>188</v>
      </c>
      <c r="D8" s="195"/>
      <c r="E8" s="188"/>
      <c r="F8" s="188"/>
      <c r="G8" s="294"/>
      <c r="H8" s="294"/>
      <c r="I8" s="294"/>
    </row>
    <row r="9" spans="1:9" ht="19.5" customHeight="1">
      <c r="A9" s="196" t="s">
        <v>0</v>
      </c>
      <c r="B9" s="197" t="s">
        <v>257</v>
      </c>
      <c r="C9" s="195" t="s">
        <v>258</v>
      </c>
      <c r="D9" s="300"/>
      <c r="E9" s="294"/>
      <c r="F9" s="294"/>
      <c r="G9" s="294"/>
      <c r="H9" s="294">
        <v>67123707</v>
      </c>
      <c r="I9" s="294">
        <f>SUM(D9:H9)</f>
        <v>67123707</v>
      </c>
    </row>
    <row r="10" spans="1:9" ht="19.5" customHeight="1">
      <c r="A10" s="196" t="s">
        <v>1</v>
      </c>
      <c r="B10" s="198" t="s">
        <v>259</v>
      </c>
      <c r="C10" s="195" t="s">
        <v>260</v>
      </c>
      <c r="D10" s="300"/>
      <c r="E10" s="294"/>
      <c r="F10" s="294"/>
      <c r="G10" s="294"/>
      <c r="H10" s="294">
        <v>52231500</v>
      </c>
      <c r="I10" s="294">
        <f>SUM(D10:H10)</f>
        <v>52231500</v>
      </c>
    </row>
    <row r="11" spans="1:9" ht="19.5" customHeight="1">
      <c r="A11" s="196" t="s">
        <v>2</v>
      </c>
      <c r="B11" s="198" t="s">
        <v>261</v>
      </c>
      <c r="C11" s="195" t="s">
        <v>262</v>
      </c>
      <c r="D11" s="300"/>
      <c r="E11" s="294"/>
      <c r="F11" s="294"/>
      <c r="G11" s="294"/>
      <c r="H11" s="294">
        <v>44507656</v>
      </c>
      <c r="I11" s="294">
        <f aca="true" t="shared" si="0" ref="I11:I72">SUM(D11:H11)</f>
        <v>44507656</v>
      </c>
    </row>
    <row r="12" spans="1:9" ht="19.5" customHeight="1">
      <c r="A12" s="196" t="s">
        <v>3</v>
      </c>
      <c r="B12" s="198" t="s">
        <v>263</v>
      </c>
      <c r="C12" s="195" t="s">
        <v>264</v>
      </c>
      <c r="D12" s="300"/>
      <c r="E12" s="294"/>
      <c r="F12" s="294"/>
      <c r="G12" s="294"/>
      <c r="H12" s="294">
        <v>5109480</v>
      </c>
      <c r="I12" s="294">
        <f t="shared" si="0"/>
        <v>5109480</v>
      </c>
    </row>
    <row r="13" spans="1:9" ht="19.5" customHeight="1">
      <c r="A13" s="196" t="s">
        <v>4</v>
      </c>
      <c r="B13" s="198" t="s">
        <v>265</v>
      </c>
      <c r="C13" s="195" t="s">
        <v>266</v>
      </c>
      <c r="D13" s="300"/>
      <c r="E13" s="294"/>
      <c r="F13" s="294"/>
      <c r="G13" s="294"/>
      <c r="H13" s="294">
        <v>0</v>
      </c>
      <c r="I13" s="294">
        <f t="shared" si="0"/>
        <v>0</v>
      </c>
    </row>
    <row r="14" spans="1:9" ht="19.5" customHeight="1">
      <c r="A14" s="196" t="s">
        <v>5</v>
      </c>
      <c r="B14" s="198" t="s">
        <v>267</v>
      </c>
      <c r="C14" s="195" t="s">
        <v>268</v>
      </c>
      <c r="D14" s="300"/>
      <c r="E14" s="294"/>
      <c r="F14" s="294"/>
      <c r="G14" s="294"/>
      <c r="H14" s="294"/>
      <c r="I14" s="294">
        <f t="shared" si="0"/>
        <v>0</v>
      </c>
    </row>
    <row r="15" spans="1:9" ht="19.5" customHeight="1">
      <c r="A15" s="199" t="s">
        <v>6</v>
      </c>
      <c r="B15" s="200" t="s">
        <v>269</v>
      </c>
      <c r="C15" s="201" t="s">
        <v>270</v>
      </c>
      <c r="D15" s="301"/>
      <c r="E15" s="297">
        <f>SUM(E9:E14)</f>
        <v>0</v>
      </c>
      <c r="F15" s="297">
        <f>SUM(F9:F14)</f>
        <v>0</v>
      </c>
      <c r="G15" s="297">
        <f>SUM(G9:G14)</f>
        <v>0</v>
      </c>
      <c r="H15" s="297">
        <f>SUM(H9:H14)</f>
        <v>168972343</v>
      </c>
      <c r="I15" s="294">
        <f t="shared" si="0"/>
        <v>168972343</v>
      </c>
    </row>
    <row r="16" spans="1:9" ht="19.5" customHeight="1">
      <c r="A16" s="196" t="s">
        <v>7</v>
      </c>
      <c r="B16" s="198" t="s">
        <v>271</v>
      </c>
      <c r="C16" s="195" t="s">
        <v>272</v>
      </c>
      <c r="D16" s="300"/>
      <c r="E16" s="294"/>
      <c r="F16" s="294"/>
      <c r="G16" s="294"/>
      <c r="H16" s="294"/>
      <c r="I16" s="294">
        <f t="shared" si="0"/>
        <v>0</v>
      </c>
    </row>
    <row r="17" spans="1:9" ht="19.5" customHeight="1">
      <c r="A17" s="196" t="s">
        <v>8</v>
      </c>
      <c r="B17" s="198" t="s">
        <v>273</v>
      </c>
      <c r="C17" s="195" t="s">
        <v>274</v>
      </c>
      <c r="D17" s="300"/>
      <c r="E17" s="294"/>
      <c r="F17" s="294"/>
      <c r="G17" s="294"/>
      <c r="H17" s="294"/>
      <c r="I17" s="294">
        <f t="shared" si="0"/>
        <v>0</v>
      </c>
    </row>
    <row r="18" spans="1:9" ht="19.5" customHeight="1">
      <c r="A18" s="196" t="s">
        <v>9</v>
      </c>
      <c r="B18" s="198" t="s">
        <v>275</v>
      </c>
      <c r="C18" s="195" t="s">
        <v>276</v>
      </c>
      <c r="D18" s="300"/>
      <c r="E18" s="294"/>
      <c r="F18" s="294"/>
      <c r="G18" s="294"/>
      <c r="H18" s="294"/>
      <c r="I18" s="294">
        <f t="shared" si="0"/>
        <v>0</v>
      </c>
    </row>
    <row r="19" spans="1:9" ht="19.5" customHeight="1">
      <c r="A19" s="196" t="s">
        <v>10</v>
      </c>
      <c r="B19" s="198" t="s">
        <v>277</v>
      </c>
      <c r="C19" s="195" t="s">
        <v>278</v>
      </c>
      <c r="D19" s="300"/>
      <c r="E19" s="294"/>
      <c r="F19" s="294"/>
      <c r="G19" s="294"/>
      <c r="H19" s="294"/>
      <c r="I19" s="294">
        <f t="shared" si="0"/>
        <v>0</v>
      </c>
    </row>
    <row r="20" spans="1:9" ht="19.5" customHeight="1">
      <c r="A20" s="196" t="s">
        <v>11</v>
      </c>
      <c r="B20" s="198" t="s">
        <v>279</v>
      </c>
      <c r="C20" s="195" t="s">
        <v>280</v>
      </c>
      <c r="D20" s="300"/>
      <c r="E20" s="294"/>
      <c r="F20" s="294"/>
      <c r="G20" s="294"/>
      <c r="H20" s="294">
        <v>42109200</v>
      </c>
      <c r="I20" s="294">
        <f t="shared" si="0"/>
        <v>42109200</v>
      </c>
    </row>
    <row r="21" spans="1:9" ht="19.5" customHeight="1">
      <c r="A21" s="199" t="s">
        <v>12</v>
      </c>
      <c r="B21" s="200" t="s">
        <v>281</v>
      </c>
      <c r="C21" s="201" t="s">
        <v>282</v>
      </c>
      <c r="D21" s="301"/>
      <c r="E21" s="297">
        <f>E15+E16+E17+E18+E19+E20</f>
        <v>0</v>
      </c>
      <c r="F21" s="297">
        <f>F15+F16+F17+F18+F19+F20</f>
        <v>0</v>
      </c>
      <c r="G21" s="297">
        <f>G15+G16+G17+G18+G19+G20</f>
        <v>0</v>
      </c>
      <c r="H21" s="297">
        <f>H15+H16+H17+H18+H19+H20</f>
        <v>211081543</v>
      </c>
      <c r="I21" s="294">
        <f t="shared" si="0"/>
        <v>211081543</v>
      </c>
    </row>
    <row r="22" spans="1:9" ht="19.5" customHeight="1">
      <c r="A22" s="196" t="s">
        <v>13</v>
      </c>
      <c r="B22" s="198" t="s">
        <v>283</v>
      </c>
      <c r="C22" s="195" t="s">
        <v>284</v>
      </c>
      <c r="D22" s="300"/>
      <c r="E22" s="294"/>
      <c r="F22" s="294"/>
      <c r="G22" s="294"/>
      <c r="H22" s="294"/>
      <c r="I22" s="294">
        <f t="shared" si="0"/>
        <v>0</v>
      </c>
    </row>
    <row r="23" spans="1:9" ht="19.5" customHeight="1">
      <c r="A23" s="196" t="s">
        <v>14</v>
      </c>
      <c r="B23" s="198" t="s">
        <v>285</v>
      </c>
      <c r="C23" s="195" t="s">
        <v>286</v>
      </c>
      <c r="D23" s="300"/>
      <c r="E23" s="294"/>
      <c r="F23" s="294"/>
      <c r="G23" s="294"/>
      <c r="H23" s="294"/>
      <c r="I23" s="294">
        <f t="shared" si="0"/>
        <v>0</v>
      </c>
    </row>
    <row r="24" spans="1:9" ht="19.5" customHeight="1">
      <c r="A24" s="196" t="s">
        <v>15</v>
      </c>
      <c r="B24" s="198" t="s">
        <v>287</v>
      </c>
      <c r="C24" s="195" t="s">
        <v>288</v>
      </c>
      <c r="D24" s="300"/>
      <c r="E24" s="294"/>
      <c r="F24" s="294"/>
      <c r="G24" s="294"/>
      <c r="H24" s="294"/>
      <c r="I24" s="294">
        <f t="shared" si="0"/>
        <v>0</v>
      </c>
    </row>
    <row r="25" spans="1:9" ht="19.5" customHeight="1">
      <c r="A25" s="196" t="s">
        <v>53</v>
      </c>
      <c r="B25" s="198" t="s">
        <v>289</v>
      </c>
      <c r="C25" s="195" t="s">
        <v>290</v>
      </c>
      <c r="D25" s="300"/>
      <c r="E25" s="294"/>
      <c r="F25" s="294"/>
      <c r="G25" s="294"/>
      <c r="H25" s="294"/>
      <c r="I25" s="294">
        <f t="shared" si="0"/>
        <v>0</v>
      </c>
    </row>
    <row r="26" spans="1:9" ht="19.5" customHeight="1">
      <c r="A26" s="196" t="s">
        <v>54</v>
      </c>
      <c r="B26" s="198" t="s">
        <v>291</v>
      </c>
      <c r="C26" s="195" t="s">
        <v>292</v>
      </c>
      <c r="D26" s="300"/>
      <c r="E26" s="294"/>
      <c r="F26" s="294"/>
      <c r="G26" s="294"/>
      <c r="H26" s="294"/>
      <c r="I26" s="294">
        <f t="shared" si="0"/>
        <v>0</v>
      </c>
    </row>
    <row r="27" spans="1:9" ht="19.5" customHeight="1">
      <c r="A27" s="199" t="s">
        <v>55</v>
      </c>
      <c r="B27" s="200" t="s">
        <v>293</v>
      </c>
      <c r="C27" s="201" t="s">
        <v>294</v>
      </c>
      <c r="D27" s="301"/>
      <c r="E27" s="297">
        <f>SUM(E22:E26)</f>
        <v>0</v>
      </c>
      <c r="F27" s="297">
        <f>SUM(F22:F26)</f>
        <v>0</v>
      </c>
      <c r="G27" s="297">
        <f>SUM(G22:G26)</f>
        <v>0</v>
      </c>
      <c r="H27" s="297">
        <f>SUM(H22:H26)</f>
        <v>0</v>
      </c>
      <c r="I27" s="297">
        <f>SUM(I22:I26)</f>
        <v>0</v>
      </c>
    </row>
    <row r="28" spans="1:9" ht="19.5" customHeight="1">
      <c r="A28" s="196" t="s">
        <v>56</v>
      </c>
      <c r="B28" s="198" t="s">
        <v>295</v>
      </c>
      <c r="C28" s="195" t="s">
        <v>296</v>
      </c>
      <c r="D28" s="300"/>
      <c r="E28" s="294"/>
      <c r="F28" s="294"/>
      <c r="G28" s="294"/>
      <c r="H28" s="294"/>
      <c r="I28" s="294">
        <f t="shared" si="0"/>
        <v>0</v>
      </c>
    </row>
    <row r="29" spans="1:9" ht="19.5" customHeight="1">
      <c r="A29" s="196" t="s">
        <v>106</v>
      </c>
      <c r="B29" s="198" t="s">
        <v>297</v>
      </c>
      <c r="C29" s="195" t="s">
        <v>298</v>
      </c>
      <c r="D29" s="300"/>
      <c r="E29" s="294"/>
      <c r="F29" s="294"/>
      <c r="G29" s="294"/>
      <c r="H29" s="294"/>
      <c r="I29" s="294">
        <f t="shared" si="0"/>
        <v>0</v>
      </c>
    </row>
    <row r="30" spans="1:9" ht="19.5" customHeight="1">
      <c r="A30" s="199" t="s">
        <v>107</v>
      </c>
      <c r="B30" s="200" t="s">
        <v>299</v>
      </c>
      <c r="C30" s="201" t="s">
        <v>300</v>
      </c>
      <c r="D30" s="301"/>
      <c r="E30" s="297">
        <f>SUM(E28:E29)</f>
        <v>0</v>
      </c>
      <c r="F30" s="297">
        <f>SUM(F28:F29)</f>
        <v>0</v>
      </c>
      <c r="G30" s="297">
        <f>SUM(G28:G29)</f>
        <v>0</v>
      </c>
      <c r="H30" s="297">
        <f>SUM(H28:H29)</f>
        <v>0</v>
      </c>
      <c r="I30" s="297">
        <f>SUM(I28:I29)</f>
        <v>0</v>
      </c>
    </row>
    <row r="31" spans="1:9" ht="19.5" customHeight="1">
      <c r="A31" s="196" t="s">
        <v>189</v>
      </c>
      <c r="B31" s="198" t="s">
        <v>301</v>
      </c>
      <c r="C31" s="195" t="s">
        <v>302</v>
      </c>
      <c r="D31" s="300"/>
      <c r="E31" s="294"/>
      <c r="F31" s="294"/>
      <c r="G31" s="294"/>
      <c r="H31" s="294"/>
      <c r="I31" s="294">
        <f t="shared" si="0"/>
        <v>0</v>
      </c>
    </row>
    <row r="32" spans="1:9" ht="19.5" customHeight="1">
      <c r="A32" s="196" t="s">
        <v>190</v>
      </c>
      <c r="B32" s="198" t="s">
        <v>303</v>
      </c>
      <c r="C32" s="195" t="s">
        <v>304</v>
      </c>
      <c r="D32" s="300"/>
      <c r="E32" s="294"/>
      <c r="F32" s="294"/>
      <c r="G32" s="294"/>
      <c r="H32" s="294"/>
      <c r="I32" s="294">
        <f t="shared" si="0"/>
        <v>0</v>
      </c>
    </row>
    <row r="33" spans="1:9" ht="19.5" customHeight="1">
      <c r="A33" s="196" t="s">
        <v>191</v>
      </c>
      <c r="B33" s="198" t="s">
        <v>305</v>
      </c>
      <c r="C33" s="195" t="s">
        <v>306</v>
      </c>
      <c r="D33" s="300"/>
      <c r="E33" s="294"/>
      <c r="F33" s="294"/>
      <c r="G33" s="294"/>
      <c r="H33" s="294">
        <v>13800000</v>
      </c>
      <c r="I33" s="294">
        <f t="shared" si="0"/>
        <v>13800000</v>
      </c>
    </row>
    <row r="34" spans="1:9" ht="19.5" customHeight="1">
      <c r="A34" s="196" t="s">
        <v>192</v>
      </c>
      <c r="B34" s="198" t="s">
        <v>307</v>
      </c>
      <c r="C34" s="195" t="s">
        <v>308</v>
      </c>
      <c r="D34" s="300"/>
      <c r="E34" s="294"/>
      <c r="F34" s="294"/>
      <c r="G34" s="294"/>
      <c r="H34" s="294"/>
      <c r="I34" s="294">
        <f t="shared" si="0"/>
        <v>0</v>
      </c>
    </row>
    <row r="35" spans="1:9" ht="19.5" customHeight="1">
      <c r="A35" s="196" t="s">
        <v>193</v>
      </c>
      <c r="B35" s="198" t="s">
        <v>309</v>
      </c>
      <c r="C35" s="195" t="s">
        <v>310</v>
      </c>
      <c r="D35" s="300"/>
      <c r="E35" s="294"/>
      <c r="F35" s="294"/>
      <c r="G35" s="294"/>
      <c r="H35" s="294">
        <v>93000000</v>
      </c>
      <c r="I35" s="294">
        <f t="shared" si="0"/>
        <v>93000000</v>
      </c>
    </row>
    <row r="36" spans="1:9" ht="19.5" customHeight="1">
      <c r="A36" s="196" t="s">
        <v>194</v>
      </c>
      <c r="B36" s="198" t="s">
        <v>311</v>
      </c>
      <c r="C36" s="195" t="s">
        <v>312</v>
      </c>
      <c r="D36" s="300"/>
      <c r="E36" s="294"/>
      <c r="F36" s="294"/>
      <c r="G36" s="294"/>
      <c r="H36" s="294"/>
      <c r="I36" s="294">
        <f t="shared" si="0"/>
        <v>0</v>
      </c>
    </row>
    <row r="37" spans="1:9" ht="19.5" customHeight="1">
      <c r="A37" s="196" t="s">
        <v>195</v>
      </c>
      <c r="B37" s="198" t="s">
        <v>313</v>
      </c>
      <c r="C37" s="195" t="s">
        <v>314</v>
      </c>
      <c r="D37" s="300"/>
      <c r="E37" s="294"/>
      <c r="F37" s="294"/>
      <c r="G37" s="294"/>
      <c r="H37" s="294">
        <v>10000000</v>
      </c>
      <c r="I37" s="294">
        <f t="shared" si="0"/>
        <v>10000000</v>
      </c>
    </row>
    <row r="38" spans="1:9" ht="19.5" customHeight="1">
      <c r="A38" s="196" t="s">
        <v>196</v>
      </c>
      <c r="B38" s="198" t="s">
        <v>315</v>
      </c>
      <c r="C38" s="195" t="s">
        <v>316</v>
      </c>
      <c r="D38" s="300"/>
      <c r="E38" s="294"/>
      <c r="F38" s="294"/>
      <c r="G38" s="294"/>
      <c r="H38" s="294">
        <v>2500000</v>
      </c>
      <c r="I38" s="294">
        <f t="shared" si="0"/>
        <v>2500000</v>
      </c>
    </row>
    <row r="39" spans="1:9" ht="19.5" customHeight="1">
      <c r="A39" s="199" t="s">
        <v>197</v>
      </c>
      <c r="B39" s="200" t="s">
        <v>317</v>
      </c>
      <c r="C39" s="201" t="s">
        <v>318</v>
      </c>
      <c r="D39" s="301"/>
      <c r="E39" s="297">
        <f>SUM(E34:E38)</f>
        <v>0</v>
      </c>
      <c r="F39" s="297">
        <f>SUM(F34:F38)</f>
        <v>0</v>
      </c>
      <c r="G39" s="297">
        <f>SUM(G34:G38)</f>
        <v>0</v>
      </c>
      <c r="H39" s="297">
        <f>SUM(H34:H38)</f>
        <v>105500000</v>
      </c>
      <c r="I39" s="297">
        <f>SUM(I34:I38)</f>
        <v>105500000</v>
      </c>
    </row>
    <row r="40" spans="1:9" ht="19.5" customHeight="1">
      <c r="A40" s="196" t="s">
        <v>198</v>
      </c>
      <c r="B40" s="198" t="s">
        <v>319</v>
      </c>
      <c r="C40" s="195" t="s">
        <v>320</v>
      </c>
      <c r="D40" s="300"/>
      <c r="E40" s="294"/>
      <c r="F40" s="294"/>
      <c r="G40" s="294"/>
      <c r="H40" s="294">
        <v>1000000</v>
      </c>
      <c r="I40" s="294">
        <f t="shared" si="0"/>
        <v>1000000</v>
      </c>
    </row>
    <row r="41" spans="1:9" ht="19.5" customHeight="1">
      <c r="A41" s="199" t="s">
        <v>199</v>
      </c>
      <c r="B41" s="200" t="s">
        <v>321</v>
      </c>
      <c r="C41" s="201" t="s">
        <v>322</v>
      </c>
      <c r="D41" s="301"/>
      <c r="E41" s="297">
        <f>E30+E31+E32+E33+E39+E40</f>
        <v>0</v>
      </c>
      <c r="F41" s="297">
        <f>F30+F31+F32+F33+F39+F40</f>
        <v>0</v>
      </c>
      <c r="G41" s="297">
        <f>G30+G31+G32+G33+G39+G40</f>
        <v>0</v>
      </c>
      <c r="H41" s="297">
        <f>H30+H31+H32+H33+H39+H40</f>
        <v>120300000</v>
      </c>
      <c r="I41" s="294">
        <f t="shared" si="0"/>
        <v>120300000</v>
      </c>
    </row>
    <row r="42" spans="1:9" ht="19.5" customHeight="1">
      <c r="A42" s="196" t="s">
        <v>200</v>
      </c>
      <c r="B42" s="203" t="s">
        <v>323</v>
      </c>
      <c r="C42" s="195" t="s">
        <v>324</v>
      </c>
      <c r="D42" s="300"/>
      <c r="E42" s="188"/>
      <c r="F42" s="188"/>
      <c r="G42" s="294"/>
      <c r="H42" s="294"/>
      <c r="I42" s="294">
        <f t="shared" si="0"/>
        <v>0</v>
      </c>
    </row>
    <row r="43" spans="1:9" ht="19.5" customHeight="1">
      <c r="A43" s="196" t="s">
        <v>201</v>
      </c>
      <c r="B43" s="203" t="s">
        <v>325</v>
      </c>
      <c r="C43" s="195" t="s">
        <v>326</v>
      </c>
      <c r="D43" s="300"/>
      <c r="E43" s="188"/>
      <c r="F43" s="188"/>
      <c r="G43" s="294"/>
      <c r="H43" s="294">
        <v>1500000</v>
      </c>
      <c r="I43" s="294">
        <f t="shared" si="0"/>
        <v>1500000</v>
      </c>
    </row>
    <row r="44" spans="1:9" ht="19.5" customHeight="1">
      <c r="A44" s="196" t="s">
        <v>202</v>
      </c>
      <c r="B44" s="203" t="s">
        <v>327</v>
      </c>
      <c r="C44" s="195" t="s">
        <v>328</v>
      </c>
      <c r="D44" s="300"/>
      <c r="E44" s="188"/>
      <c r="F44" s="188"/>
      <c r="G44" s="294">
        <v>800000</v>
      </c>
      <c r="H44" s="294">
        <v>2380000</v>
      </c>
      <c r="I44" s="294">
        <f t="shared" si="0"/>
        <v>3180000</v>
      </c>
    </row>
    <row r="45" spans="1:9" ht="19.5" customHeight="1">
      <c r="A45" s="196" t="s">
        <v>203</v>
      </c>
      <c r="B45" s="203" t="s">
        <v>329</v>
      </c>
      <c r="C45" s="195" t="s">
        <v>330</v>
      </c>
      <c r="D45" s="300"/>
      <c r="E45" s="188"/>
      <c r="F45" s="188"/>
      <c r="G45" s="294"/>
      <c r="H45" s="294">
        <v>510000</v>
      </c>
      <c r="I45" s="294">
        <f t="shared" si="0"/>
        <v>510000</v>
      </c>
    </row>
    <row r="46" spans="1:9" ht="19.5" customHeight="1">
      <c r="A46" s="196" t="s">
        <v>204</v>
      </c>
      <c r="B46" s="203" t="s">
        <v>331</v>
      </c>
      <c r="C46" s="195" t="s">
        <v>332</v>
      </c>
      <c r="D46" s="300">
        <v>20500000</v>
      </c>
      <c r="E46" s="188"/>
      <c r="F46" s="188"/>
      <c r="G46" s="294"/>
      <c r="H46" s="294"/>
      <c r="I46" s="294">
        <f t="shared" si="0"/>
        <v>20500000</v>
      </c>
    </row>
    <row r="47" spans="1:9" ht="19.5" customHeight="1">
      <c r="A47" s="196" t="s">
        <v>205</v>
      </c>
      <c r="B47" s="203" t="s">
        <v>333</v>
      </c>
      <c r="C47" s="195" t="s">
        <v>334</v>
      </c>
      <c r="D47" s="300">
        <v>5535000</v>
      </c>
      <c r="E47" s="188"/>
      <c r="F47" s="188"/>
      <c r="G47" s="294">
        <v>216000</v>
      </c>
      <c r="H47" s="294">
        <v>642600</v>
      </c>
      <c r="I47" s="294">
        <f t="shared" si="0"/>
        <v>6393600</v>
      </c>
    </row>
    <row r="48" spans="1:9" ht="19.5" customHeight="1">
      <c r="A48" s="196" t="s">
        <v>206</v>
      </c>
      <c r="B48" s="203" t="s">
        <v>335</v>
      </c>
      <c r="C48" s="195" t="s">
        <v>336</v>
      </c>
      <c r="D48" s="300">
        <v>7831620</v>
      </c>
      <c r="E48" s="188"/>
      <c r="F48" s="188"/>
      <c r="G48" s="294"/>
      <c r="H48" s="294">
        <v>585000</v>
      </c>
      <c r="I48" s="294">
        <f t="shared" si="0"/>
        <v>8416620</v>
      </c>
    </row>
    <row r="49" spans="1:9" ht="19.5" customHeight="1">
      <c r="A49" s="196" t="s">
        <v>207</v>
      </c>
      <c r="B49" s="203" t="s">
        <v>337</v>
      </c>
      <c r="C49" s="195" t="s">
        <v>338</v>
      </c>
      <c r="D49" s="300"/>
      <c r="E49" s="188"/>
      <c r="F49" s="188"/>
      <c r="G49" s="294"/>
      <c r="H49" s="294">
        <v>100000</v>
      </c>
      <c r="I49" s="294">
        <f t="shared" si="0"/>
        <v>100000</v>
      </c>
    </row>
    <row r="50" spans="1:9" ht="19.5" customHeight="1">
      <c r="A50" s="196" t="s">
        <v>208</v>
      </c>
      <c r="B50" s="203" t="s">
        <v>339</v>
      </c>
      <c r="C50" s="195" t="s">
        <v>340</v>
      </c>
      <c r="D50" s="300"/>
      <c r="E50" s="188"/>
      <c r="F50" s="188"/>
      <c r="G50" s="294"/>
      <c r="H50" s="294"/>
      <c r="I50" s="294">
        <f t="shared" si="0"/>
        <v>0</v>
      </c>
    </row>
    <row r="51" spans="1:9" ht="19.5" customHeight="1">
      <c r="A51" s="196">
        <v>43</v>
      </c>
      <c r="B51" s="203" t="s">
        <v>341</v>
      </c>
      <c r="C51" s="195" t="s">
        <v>342</v>
      </c>
      <c r="D51" s="300"/>
      <c r="E51" s="188"/>
      <c r="F51" s="188"/>
      <c r="G51" s="294"/>
      <c r="H51" s="294"/>
      <c r="I51" s="294">
        <f t="shared" si="0"/>
        <v>0</v>
      </c>
    </row>
    <row r="52" spans="1:9" ht="19.5" customHeight="1">
      <c r="A52" s="196">
        <v>44</v>
      </c>
      <c r="B52" s="203" t="s">
        <v>343</v>
      </c>
      <c r="C52" s="195" t="s">
        <v>344</v>
      </c>
      <c r="D52" s="300"/>
      <c r="E52" s="188"/>
      <c r="F52" s="188"/>
      <c r="G52" s="294"/>
      <c r="H52" s="294"/>
      <c r="I52" s="294">
        <f t="shared" si="0"/>
        <v>0</v>
      </c>
    </row>
    <row r="53" spans="1:9" ht="19.5" customHeight="1">
      <c r="A53" s="199">
        <v>45</v>
      </c>
      <c r="B53" s="204" t="s">
        <v>345</v>
      </c>
      <c r="C53" s="201" t="s">
        <v>346</v>
      </c>
      <c r="D53" s="301">
        <f>SUM(D42:D52)</f>
        <v>33866620</v>
      </c>
      <c r="E53" s="202">
        <f>SUM(E42:E52)</f>
        <v>0</v>
      </c>
      <c r="F53" s="202">
        <f>SUM(F42:F52)</f>
        <v>0</v>
      </c>
      <c r="G53" s="297">
        <f>SUM(G42:G52)</f>
        <v>1016000</v>
      </c>
      <c r="H53" s="297">
        <f>SUM(H42:H52)</f>
        <v>5717600</v>
      </c>
      <c r="I53" s="294">
        <f t="shared" si="0"/>
        <v>40600220</v>
      </c>
    </row>
    <row r="54" spans="1:9" ht="19.5" customHeight="1">
      <c r="A54" s="196">
        <v>46</v>
      </c>
      <c r="B54" s="203" t="s">
        <v>347</v>
      </c>
      <c r="C54" s="195" t="s">
        <v>348</v>
      </c>
      <c r="D54" s="300"/>
      <c r="E54" s="188"/>
      <c r="F54" s="188"/>
      <c r="G54" s="294"/>
      <c r="H54" s="294"/>
      <c r="I54" s="294">
        <f t="shared" si="0"/>
        <v>0</v>
      </c>
    </row>
    <row r="55" spans="1:9" ht="19.5" customHeight="1">
      <c r="A55" s="196">
        <v>47</v>
      </c>
      <c r="B55" s="203" t="s">
        <v>349</v>
      </c>
      <c r="C55" s="195" t="s">
        <v>350</v>
      </c>
      <c r="D55" s="300"/>
      <c r="E55" s="188"/>
      <c r="F55" s="188"/>
      <c r="G55" s="294"/>
      <c r="H55" s="294">
        <v>27000000</v>
      </c>
      <c r="I55" s="294">
        <f t="shared" si="0"/>
        <v>27000000</v>
      </c>
    </row>
    <row r="56" spans="1:9" ht="19.5" customHeight="1">
      <c r="A56" s="196">
        <v>48</v>
      </c>
      <c r="B56" s="203" t="s">
        <v>351</v>
      </c>
      <c r="C56" s="195" t="s">
        <v>352</v>
      </c>
      <c r="D56" s="300"/>
      <c r="E56" s="188"/>
      <c r="F56" s="188"/>
      <c r="G56" s="294"/>
      <c r="H56" s="294"/>
      <c r="I56" s="294">
        <f t="shared" si="0"/>
        <v>0</v>
      </c>
    </row>
    <row r="57" spans="1:9" ht="19.5" customHeight="1">
      <c r="A57" s="196">
        <v>49</v>
      </c>
      <c r="B57" s="203" t="s">
        <v>353</v>
      </c>
      <c r="C57" s="195" t="s">
        <v>354</v>
      </c>
      <c r="D57" s="300"/>
      <c r="E57" s="188"/>
      <c r="F57" s="188"/>
      <c r="G57" s="294"/>
      <c r="H57" s="294"/>
      <c r="I57" s="294">
        <f t="shared" si="0"/>
        <v>0</v>
      </c>
    </row>
    <row r="58" spans="1:9" ht="19.5" customHeight="1">
      <c r="A58" s="196">
        <v>50</v>
      </c>
      <c r="B58" s="203" t="s">
        <v>355</v>
      </c>
      <c r="C58" s="195" t="s">
        <v>356</v>
      </c>
      <c r="D58" s="300"/>
      <c r="E58" s="188"/>
      <c r="F58" s="188"/>
      <c r="G58" s="294"/>
      <c r="H58" s="294"/>
      <c r="I58" s="294">
        <f t="shared" si="0"/>
        <v>0</v>
      </c>
    </row>
    <row r="59" spans="1:9" ht="19.5" customHeight="1">
      <c r="A59" s="199">
        <v>51</v>
      </c>
      <c r="B59" s="200" t="s">
        <v>357</v>
      </c>
      <c r="C59" s="201" t="s">
        <v>358</v>
      </c>
      <c r="D59" s="301">
        <f>SUM(D54:D58)</f>
        <v>0</v>
      </c>
      <c r="E59" s="202">
        <f>SUM(E54:E58)</f>
        <v>0</v>
      </c>
      <c r="F59" s="202">
        <f>SUM(F54:F58)</f>
        <v>0</v>
      </c>
      <c r="G59" s="297">
        <f>SUM(G54:G58)</f>
        <v>0</v>
      </c>
      <c r="H59" s="297">
        <f>SUM(H54:H58)</f>
        <v>27000000</v>
      </c>
      <c r="I59" s="294">
        <f t="shared" si="0"/>
        <v>27000000</v>
      </c>
    </row>
    <row r="60" spans="1:9" ht="19.5" customHeight="1">
      <c r="A60" s="196">
        <v>52</v>
      </c>
      <c r="B60" s="203" t="s">
        <v>359</v>
      </c>
      <c r="C60" s="195" t="s">
        <v>360</v>
      </c>
      <c r="D60" s="300"/>
      <c r="E60" s="188"/>
      <c r="F60" s="188"/>
      <c r="G60" s="294"/>
      <c r="H60" s="294"/>
      <c r="I60" s="294">
        <f t="shared" si="0"/>
        <v>0</v>
      </c>
    </row>
    <row r="61" spans="1:9" ht="19.5" customHeight="1">
      <c r="A61" s="196">
        <v>53</v>
      </c>
      <c r="B61" s="203" t="s">
        <v>361</v>
      </c>
      <c r="C61" s="195" t="s">
        <v>362</v>
      </c>
      <c r="D61" s="300"/>
      <c r="E61" s="188"/>
      <c r="F61" s="188"/>
      <c r="G61" s="294"/>
      <c r="H61" s="294"/>
      <c r="I61" s="294">
        <f t="shared" si="0"/>
        <v>0</v>
      </c>
    </row>
    <row r="62" spans="1:9" ht="19.5" customHeight="1">
      <c r="A62" s="196">
        <v>54</v>
      </c>
      <c r="B62" s="203" t="s">
        <v>363</v>
      </c>
      <c r="C62" s="195" t="s">
        <v>364</v>
      </c>
      <c r="D62" s="300"/>
      <c r="E62" s="188"/>
      <c r="F62" s="188"/>
      <c r="G62" s="294"/>
      <c r="H62" s="294"/>
      <c r="I62" s="294">
        <f t="shared" si="0"/>
        <v>0</v>
      </c>
    </row>
    <row r="63" spans="1:9" ht="19.5" customHeight="1">
      <c r="A63" s="196">
        <v>55</v>
      </c>
      <c r="B63" s="198" t="s">
        <v>365</v>
      </c>
      <c r="C63" s="195" t="s">
        <v>366</v>
      </c>
      <c r="D63" s="300"/>
      <c r="E63" s="188"/>
      <c r="F63" s="188"/>
      <c r="G63" s="294"/>
      <c r="H63" s="294">
        <v>2150000</v>
      </c>
      <c r="I63" s="294">
        <f t="shared" si="0"/>
        <v>2150000</v>
      </c>
    </row>
    <row r="64" spans="1:9" ht="19.5" customHeight="1">
      <c r="A64" s="196">
        <v>56</v>
      </c>
      <c r="B64" s="203" t="s">
        <v>367</v>
      </c>
      <c r="C64" s="195" t="s">
        <v>368</v>
      </c>
      <c r="D64" s="300"/>
      <c r="E64" s="188"/>
      <c r="F64" s="188"/>
      <c r="G64" s="294"/>
      <c r="H64" s="294"/>
      <c r="I64" s="294">
        <f t="shared" si="0"/>
        <v>0</v>
      </c>
    </row>
    <row r="65" spans="1:9" ht="19.5" customHeight="1">
      <c r="A65" s="199">
        <v>57</v>
      </c>
      <c r="B65" s="200" t="s">
        <v>369</v>
      </c>
      <c r="C65" s="201" t="s">
        <v>370</v>
      </c>
      <c r="D65" s="301">
        <f>SUM(D60:D64)</f>
        <v>0</v>
      </c>
      <c r="E65" s="202">
        <f>SUM(E60:E64)</f>
        <v>0</v>
      </c>
      <c r="F65" s="202">
        <f>SUM(F60:F64)</f>
        <v>0</v>
      </c>
      <c r="G65" s="297">
        <f>SUM(G60:G64)</f>
        <v>0</v>
      </c>
      <c r="H65" s="297">
        <f>SUM(H60:H64)</f>
        <v>2150000</v>
      </c>
      <c r="I65" s="294">
        <f t="shared" si="0"/>
        <v>2150000</v>
      </c>
    </row>
    <row r="66" spans="1:9" ht="19.5" customHeight="1">
      <c r="A66" s="196">
        <v>58</v>
      </c>
      <c r="B66" s="203" t="s">
        <v>371</v>
      </c>
      <c r="C66" s="195" t="s">
        <v>372</v>
      </c>
      <c r="D66" s="300"/>
      <c r="E66" s="188"/>
      <c r="F66" s="188"/>
      <c r="G66" s="294"/>
      <c r="H66" s="294"/>
      <c r="I66" s="294">
        <f t="shared" si="0"/>
        <v>0</v>
      </c>
    </row>
    <row r="67" spans="1:9" ht="19.5" customHeight="1">
      <c r="A67" s="196">
        <v>59</v>
      </c>
      <c r="B67" s="198" t="s">
        <v>373</v>
      </c>
      <c r="C67" s="195" t="s">
        <v>374</v>
      </c>
      <c r="D67" s="300"/>
      <c r="E67" s="188"/>
      <c r="F67" s="188"/>
      <c r="G67" s="294"/>
      <c r="H67" s="294"/>
      <c r="I67" s="294">
        <f t="shared" si="0"/>
        <v>0</v>
      </c>
    </row>
    <row r="68" spans="1:9" ht="19.5" customHeight="1">
      <c r="A68" s="196">
        <v>60</v>
      </c>
      <c r="B68" s="198" t="s">
        <v>375</v>
      </c>
      <c r="C68" s="195" t="s">
        <v>376</v>
      </c>
      <c r="D68" s="300"/>
      <c r="E68" s="188"/>
      <c r="F68" s="188"/>
      <c r="G68" s="294"/>
      <c r="H68" s="294">
        <v>300000</v>
      </c>
      <c r="I68" s="294">
        <f t="shared" si="0"/>
        <v>300000</v>
      </c>
    </row>
    <row r="69" spans="1:9" ht="19.5" customHeight="1">
      <c r="A69" s="196">
        <v>61</v>
      </c>
      <c r="B69" s="198" t="s">
        <v>377</v>
      </c>
      <c r="C69" s="195" t="s">
        <v>378</v>
      </c>
      <c r="D69" s="300"/>
      <c r="E69" s="188"/>
      <c r="F69" s="188"/>
      <c r="G69" s="294"/>
      <c r="H69" s="294"/>
      <c r="I69" s="294">
        <f t="shared" si="0"/>
        <v>0</v>
      </c>
    </row>
    <row r="70" spans="1:9" ht="19.5" customHeight="1">
      <c r="A70" s="196">
        <v>62</v>
      </c>
      <c r="B70" s="203" t="s">
        <v>379</v>
      </c>
      <c r="C70" s="195" t="s">
        <v>380</v>
      </c>
      <c r="D70" s="300"/>
      <c r="E70" s="188"/>
      <c r="F70" s="188"/>
      <c r="G70" s="294"/>
      <c r="H70" s="294"/>
      <c r="I70" s="294">
        <f t="shared" si="0"/>
        <v>0</v>
      </c>
    </row>
    <row r="71" spans="1:9" ht="19.5" customHeight="1">
      <c r="A71" s="199">
        <v>63</v>
      </c>
      <c r="B71" s="200" t="s">
        <v>381</v>
      </c>
      <c r="C71" s="201" t="s">
        <v>382</v>
      </c>
      <c r="D71" s="301">
        <f>SUM(D66:D70)</f>
        <v>0</v>
      </c>
      <c r="E71" s="202">
        <f>SUM(E66:E70)</f>
        <v>0</v>
      </c>
      <c r="F71" s="202">
        <f>SUM(F66:F70)</f>
        <v>0</v>
      </c>
      <c r="G71" s="297">
        <f>SUM(G66:G70)</f>
        <v>0</v>
      </c>
      <c r="H71" s="297">
        <f>SUM(H66:H70)</f>
        <v>300000</v>
      </c>
      <c r="I71" s="294">
        <f t="shared" si="0"/>
        <v>300000</v>
      </c>
    </row>
    <row r="72" spans="1:9" ht="19.5" customHeight="1">
      <c r="A72" s="225">
        <v>64</v>
      </c>
      <c r="B72" s="226" t="s">
        <v>383</v>
      </c>
      <c r="C72" s="227" t="s">
        <v>384</v>
      </c>
      <c r="D72" s="302">
        <f>D21+D27+D41+D53+D59+D65+D71</f>
        <v>33866620</v>
      </c>
      <c r="E72" s="215">
        <f>E21+E27+E41+E53+E59+E65+E71</f>
        <v>0</v>
      </c>
      <c r="F72" s="215">
        <f>F21+F27+F41+F53+F59+F65+F71</f>
        <v>0</v>
      </c>
      <c r="G72" s="299">
        <f>G21+G27+G41+G53+G59+G65+G71</f>
        <v>1016000</v>
      </c>
      <c r="H72" s="299">
        <f>H21+H27+H41+H53+H59+H65+H71</f>
        <v>366549143</v>
      </c>
      <c r="I72" s="294">
        <f t="shared" si="0"/>
        <v>401431763</v>
      </c>
    </row>
    <row r="73" spans="1:9" ht="19.5" customHeight="1">
      <c r="A73" s="206"/>
      <c r="B73" s="206"/>
      <c r="C73" s="206"/>
      <c r="D73" s="206"/>
      <c r="E73" s="207"/>
      <c r="F73" s="207"/>
      <c r="G73" s="207"/>
      <c r="H73" s="207"/>
      <c r="I73" s="207"/>
    </row>
    <row r="74" spans="1:9" ht="19.5" customHeight="1">
      <c r="A74" s="206"/>
      <c r="B74" s="206"/>
      <c r="C74" s="206"/>
      <c r="D74" s="206"/>
      <c r="E74" s="207"/>
      <c r="F74" s="207"/>
      <c r="G74" s="207"/>
      <c r="H74" s="207"/>
      <c r="I74" s="207"/>
    </row>
    <row r="75" spans="1:9" ht="19.5" customHeight="1">
      <c r="A75" s="207"/>
      <c r="B75" s="207"/>
      <c r="C75" s="207"/>
      <c r="D75" s="207"/>
      <c r="E75" s="207"/>
      <c r="F75" s="207"/>
      <c r="G75" s="207"/>
      <c r="H75" s="207"/>
      <c r="I75" s="207"/>
    </row>
    <row r="76" spans="1:9" ht="60.75" customHeight="1">
      <c r="A76" s="208" t="s">
        <v>223</v>
      </c>
      <c r="B76" s="190" t="s">
        <v>26</v>
      </c>
      <c r="C76" s="191" t="s">
        <v>222</v>
      </c>
      <c r="D76" s="191" t="s">
        <v>636</v>
      </c>
      <c r="E76" s="192" t="s">
        <v>385</v>
      </c>
      <c r="F76" s="192" t="s">
        <v>543</v>
      </c>
      <c r="G76" s="192" t="s">
        <v>386</v>
      </c>
      <c r="H76" s="192" t="s">
        <v>387</v>
      </c>
      <c r="I76" s="192" t="s">
        <v>388</v>
      </c>
    </row>
    <row r="77" spans="1:9" ht="19.5" customHeight="1">
      <c r="A77" s="188" t="s">
        <v>186</v>
      </c>
      <c r="B77" s="209" t="s">
        <v>479</v>
      </c>
      <c r="C77" s="210" t="s">
        <v>509</v>
      </c>
      <c r="D77" s="315"/>
      <c r="E77" s="294"/>
      <c r="F77" s="294"/>
      <c r="G77" s="294"/>
      <c r="H77" s="294"/>
      <c r="I77" s="294">
        <f>SUM(D77:H77)</f>
        <v>0</v>
      </c>
    </row>
    <row r="78" spans="1:9" ht="19.5" customHeight="1">
      <c r="A78" s="188" t="s">
        <v>187</v>
      </c>
      <c r="B78" s="211" t="s">
        <v>480</v>
      </c>
      <c r="C78" s="210" t="s">
        <v>510</v>
      </c>
      <c r="D78" s="315"/>
      <c r="E78" s="294"/>
      <c r="F78" s="294"/>
      <c r="G78" s="294"/>
      <c r="H78" s="294"/>
      <c r="I78" s="294">
        <f aca="true" t="shared" si="1" ref="I78:I112">SUM(D78:H78)</f>
        <v>0</v>
      </c>
    </row>
    <row r="79" spans="1:9" ht="19.5" customHeight="1">
      <c r="A79" s="188" t="s">
        <v>188</v>
      </c>
      <c r="B79" s="209" t="s">
        <v>481</v>
      </c>
      <c r="C79" s="210" t="s">
        <v>511</v>
      </c>
      <c r="D79" s="315"/>
      <c r="E79" s="294"/>
      <c r="F79" s="294"/>
      <c r="G79" s="294"/>
      <c r="H79" s="294"/>
      <c r="I79" s="294">
        <f t="shared" si="1"/>
        <v>0</v>
      </c>
    </row>
    <row r="80" spans="1:9" ht="19.5" customHeight="1">
      <c r="A80" s="222" t="s">
        <v>389</v>
      </c>
      <c r="B80" s="223" t="s">
        <v>482</v>
      </c>
      <c r="C80" s="224" t="s">
        <v>512</v>
      </c>
      <c r="D80" s="316"/>
      <c r="E80" s="317">
        <f>SUM(E77:E79)</f>
        <v>0</v>
      </c>
      <c r="F80" s="317">
        <f>SUM(F77:F79)</f>
        <v>0</v>
      </c>
      <c r="G80" s="317">
        <f>SUM(G77:G79)</f>
        <v>0</v>
      </c>
      <c r="H80" s="317">
        <f>SUM(H77:H79)</f>
        <v>0</v>
      </c>
      <c r="I80" s="294">
        <f t="shared" si="1"/>
        <v>0</v>
      </c>
    </row>
    <row r="81" spans="1:9" ht="19.5" customHeight="1">
      <c r="A81" s="188" t="s">
        <v>450</v>
      </c>
      <c r="B81" s="211" t="s">
        <v>483</v>
      </c>
      <c r="C81" s="210" t="s">
        <v>513</v>
      </c>
      <c r="D81" s="315"/>
      <c r="E81" s="294"/>
      <c r="F81" s="294"/>
      <c r="G81" s="294"/>
      <c r="H81" s="294"/>
      <c r="I81" s="294">
        <f t="shared" si="1"/>
        <v>0</v>
      </c>
    </row>
    <row r="82" spans="1:9" ht="19.5" customHeight="1">
      <c r="A82" s="188" t="s">
        <v>451</v>
      </c>
      <c r="B82" s="209" t="s">
        <v>484</v>
      </c>
      <c r="C82" s="210" t="s">
        <v>514</v>
      </c>
      <c r="D82" s="315"/>
      <c r="E82" s="294"/>
      <c r="F82" s="294"/>
      <c r="G82" s="294"/>
      <c r="H82" s="294"/>
      <c r="I82" s="294">
        <f t="shared" si="1"/>
        <v>0</v>
      </c>
    </row>
    <row r="83" spans="1:9" ht="19.5" customHeight="1">
      <c r="A83" s="188" t="s">
        <v>452</v>
      </c>
      <c r="B83" s="211" t="s">
        <v>485</v>
      </c>
      <c r="C83" s="210" t="s">
        <v>515</v>
      </c>
      <c r="D83" s="315"/>
      <c r="E83" s="294"/>
      <c r="F83" s="294"/>
      <c r="G83" s="294"/>
      <c r="H83" s="294"/>
      <c r="I83" s="294">
        <f t="shared" si="1"/>
        <v>0</v>
      </c>
    </row>
    <row r="84" spans="1:9" ht="19.5" customHeight="1">
      <c r="A84" s="188" t="s">
        <v>453</v>
      </c>
      <c r="B84" s="209" t="s">
        <v>486</v>
      </c>
      <c r="C84" s="210" t="s">
        <v>516</v>
      </c>
      <c r="D84" s="315"/>
      <c r="E84" s="294"/>
      <c r="F84" s="294"/>
      <c r="G84" s="294"/>
      <c r="H84" s="294"/>
      <c r="I84" s="294">
        <f t="shared" si="1"/>
        <v>0</v>
      </c>
    </row>
    <row r="85" spans="1:9" ht="19.5" customHeight="1">
      <c r="A85" s="188" t="s">
        <v>454</v>
      </c>
      <c r="B85" s="212" t="s">
        <v>487</v>
      </c>
      <c r="C85" s="213" t="s">
        <v>517</v>
      </c>
      <c r="D85" s="318"/>
      <c r="E85" s="294">
        <f>SUM(E81:E84)</f>
        <v>0</v>
      </c>
      <c r="F85" s="294">
        <f>SUM(F81:F84)</f>
        <v>0</v>
      </c>
      <c r="G85" s="294">
        <f>SUM(G81:G84)</f>
        <v>0</v>
      </c>
      <c r="H85" s="294">
        <f>SUM(H81:H84)</f>
        <v>0</v>
      </c>
      <c r="I85" s="294">
        <f t="shared" si="1"/>
        <v>0</v>
      </c>
    </row>
    <row r="86" spans="1:9" ht="19.5" customHeight="1">
      <c r="A86" s="188" t="s">
        <v>455</v>
      </c>
      <c r="B86" s="210" t="s">
        <v>488</v>
      </c>
      <c r="C86" s="210" t="s">
        <v>518</v>
      </c>
      <c r="D86" s="315"/>
      <c r="E86" s="294"/>
      <c r="F86" s="294"/>
      <c r="G86" s="294"/>
      <c r="H86" s="294">
        <v>34618535</v>
      </c>
      <c r="I86" s="294">
        <f t="shared" si="1"/>
        <v>34618535</v>
      </c>
    </row>
    <row r="87" spans="1:9" ht="19.5" customHeight="1">
      <c r="A87" s="188" t="s">
        <v>456</v>
      </c>
      <c r="B87" s="210" t="s">
        <v>489</v>
      </c>
      <c r="C87" s="210" t="s">
        <v>519</v>
      </c>
      <c r="D87" s="315"/>
      <c r="E87" s="294"/>
      <c r="F87" s="294"/>
      <c r="G87" s="294"/>
      <c r="H87" s="294"/>
      <c r="I87" s="294">
        <f t="shared" si="1"/>
        <v>0</v>
      </c>
    </row>
    <row r="88" spans="1:9" ht="19.5" customHeight="1">
      <c r="A88" s="217" t="s">
        <v>457</v>
      </c>
      <c r="B88" s="218" t="s">
        <v>490</v>
      </c>
      <c r="C88" s="218" t="s">
        <v>520</v>
      </c>
      <c r="D88" s="319"/>
      <c r="E88" s="296">
        <f>SUM(E86:E87)</f>
        <v>0</v>
      </c>
      <c r="F88" s="296">
        <f>SUM(F86:F87)</f>
        <v>0</v>
      </c>
      <c r="G88" s="296">
        <f>SUM(G86:G87)</f>
        <v>0</v>
      </c>
      <c r="H88" s="296">
        <f>SUM(H86:H87)</f>
        <v>34618535</v>
      </c>
      <c r="I88" s="294">
        <f t="shared" si="1"/>
        <v>34618535</v>
      </c>
    </row>
    <row r="89" spans="1:9" ht="19.5" customHeight="1">
      <c r="A89" s="188" t="s">
        <v>458</v>
      </c>
      <c r="B89" s="209" t="s">
        <v>491</v>
      </c>
      <c r="C89" s="210" t="s">
        <v>521</v>
      </c>
      <c r="D89" s="315"/>
      <c r="E89" s="294"/>
      <c r="F89" s="294"/>
      <c r="G89" s="294"/>
      <c r="H89" s="294"/>
      <c r="I89" s="294">
        <f t="shared" si="1"/>
        <v>0</v>
      </c>
    </row>
    <row r="90" spans="1:9" ht="19.5" customHeight="1">
      <c r="A90" s="188" t="s">
        <v>459</v>
      </c>
      <c r="B90" s="209" t="s">
        <v>492</v>
      </c>
      <c r="C90" s="210" t="s">
        <v>522</v>
      </c>
      <c r="D90" s="315"/>
      <c r="E90" s="294"/>
      <c r="F90" s="294"/>
      <c r="G90" s="294"/>
      <c r="H90" s="294"/>
      <c r="I90" s="294">
        <f t="shared" si="1"/>
        <v>0</v>
      </c>
    </row>
    <row r="91" spans="1:9" ht="19.5" customHeight="1">
      <c r="A91" s="188" t="s">
        <v>460</v>
      </c>
      <c r="B91" s="209" t="s">
        <v>493</v>
      </c>
      <c r="C91" s="210" t="s">
        <v>523</v>
      </c>
      <c r="D91" s="326">
        <v>32413000</v>
      </c>
      <c r="E91" s="294">
        <v>8481600</v>
      </c>
      <c r="F91" s="294">
        <v>66446277</v>
      </c>
      <c r="G91" s="294">
        <v>97108300</v>
      </c>
      <c r="H91" s="294"/>
      <c r="I91" s="294">
        <f t="shared" si="1"/>
        <v>204449177</v>
      </c>
    </row>
    <row r="92" spans="1:9" ht="19.5" customHeight="1">
      <c r="A92" s="188" t="s">
        <v>461</v>
      </c>
      <c r="B92" s="209" t="s">
        <v>494</v>
      </c>
      <c r="C92" s="210" t="s">
        <v>524</v>
      </c>
      <c r="D92" s="315"/>
      <c r="E92" s="294"/>
      <c r="F92" s="294"/>
      <c r="G92" s="294"/>
      <c r="H92" s="294"/>
      <c r="I92" s="294">
        <f t="shared" si="1"/>
        <v>0</v>
      </c>
    </row>
    <row r="93" spans="1:9" ht="19.5" customHeight="1">
      <c r="A93" s="188" t="s">
        <v>462</v>
      </c>
      <c r="B93" s="211" t="s">
        <v>495</v>
      </c>
      <c r="C93" s="210" t="s">
        <v>525</v>
      </c>
      <c r="D93" s="315"/>
      <c r="E93" s="294"/>
      <c r="F93" s="294"/>
      <c r="G93" s="294"/>
      <c r="H93" s="294"/>
      <c r="I93" s="294">
        <f t="shared" si="1"/>
        <v>0</v>
      </c>
    </row>
    <row r="94" spans="1:9" ht="19.5" customHeight="1">
      <c r="A94" s="188" t="s">
        <v>463</v>
      </c>
      <c r="B94" s="211" t="s">
        <v>496</v>
      </c>
      <c r="C94" s="210" t="s">
        <v>526</v>
      </c>
      <c r="D94" s="315"/>
      <c r="E94" s="294"/>
      <c r="F94" s="294"/>
      <c r="G94" s="294"/>
      <c r="H94" s="294"/>
      <c r="I94" s="294">
        <f t="shared" si="1"/>
        <v>0</v>
      </c>
    </row>
    <row r="95" spans="1:9" ht="19.5" customHeight="1">
      <c r="A95" s="188" t="s">
        <v>464</v>
      </c>
      <c r="B95" s="211" t="s">
        <v>497</v>
      </c>
      <c r="C95" s="210" t="s">
        <v>527</v>
      </c>
      <c r="D95" s="315"/>
      <c r="E95" s="294"/>
      <c r="F95" s="294"/>
      <c r="G95" s="294"/>
      <c r="H95" s="294"/>
      <c r="I95" s="294">
        <f t="shared" si="1"/>
        <v>0</v>
      </c>
    </row>
    <row r="96" spans="1:9" ht="19.5" customHeight="1">
      <c r="A96" s="188" t="s">
        <v>465</v>
      </c>
      <c r="B96" s="214" t="s">
        <v>498</v>
      </c>
      <c r="C96" s="213" t="s">
        <v>528</v>
      </c>
      <c r="D96" s="318"/>
      <c r="E96" s="294">
        <f>SUM(E94:E95)</f>
        <v>0</v>
      </c>
      <c r="F96" s="294">
        <f>SUM(F94:F95)</f>
        <v>0</v>
      </c>
      <c r="G96" s="294">
        <f>SUM(G94:G95)</f>
        <v>0</v>
      </c>
      <c r="H96" s="294">
        <f>SUM(H94:H95)</f>
        <v>0</v>
      </c>
      <c r="I96" s="294">
        <f t="shared" si="1"/>
        <v>0</v>
      </c>
    </row>
    <row r="97" spans="1:9" ht="19.5" customHeight="1">
      <c r="A97" s="188" t="s">
        <v>466</v>
      </c>
      <c r="B97" s="214" t="s">
        <v>499</v>
      </c>
      <c r="C97" s="213" t="s">
        <v>529</v>
      </c>
      <c r="D97" s="326">
        <f>D91</f>
        <v>32413000</v>
      </c>
      <c r="E97" s="294">
        <f>E80+E85+E88+E89+E90+E91+E92+E93</f>
        <v>8481600</v>
      </c>
      <c r="F97" s="294">
        <v>66446277</v>
      </c>
      <c r="G97" s="294">
        <f>G80+G85+G88+G89+G90+G91+G92+G93</f>
        <v>97108300</v>
      </c>
      <c r="H97" s="294">
        <v>0</v>
      </c>
      <c r="I97" s="294">
        <f t="shared" si="1"/>
        <v>204449177</v>
      </c>
    </row>
    <row r="98" spans="1:9" ht="19.5" customHeight="1">
      <c r="A98" s="188" t="s">
        <v>467</v>
      </c>
      <c r="B98" s="211" t="s">
        <v>500</v>
      </c>
      <c r="C98" s="210" t="s">
        <v>530</v>
      </c>
      <c r="D98" s="315"/>
      <c r="E98" s="294"/>
      <c r="F98" s="294"/>
      <c r="G98" s="294"/>
      <c r="H98" s="294"/>
      <c r="I98" s="294">
        <f t="shared" si="1"/>
        <v>0</v>
      </c>
    </row>
    <row r="99" spans="1:9" ht="19.5" customHeight="1">
      <c r="A99" s="188" t="s">
        <v>468</v>
      </c>
      <c r="B99" s="211" t="s">
        <v>501</v>
      </c>
      <c r="C99" s="210" t="s">
        <v>531</v>
      </c>
      <c r="D99" s="315"/>
      <c r="E99" s="294"/>
      <c r="F99" s="294"/>
      <c r="G99" s="294"/>
      <c r="H99" s="294"/>
      <c r="I99" s="294">
        <f t="shared" si="1"/>
        <v>0</v>
      </c>
    </row>
    <row r="100" spans="1:9" ht="19.5" customHeight="1">
      <c r="A100" s="188" t="s">
        <v>469</v>
      </c>
      <c r="B100" s="209" t="s">
        <v>502</v>
      </c>
      <c r="C100" s="210" t="s">
        <v>532</v>
      </c>
      <c r="D100" s="315"/>
      <c r="E100" s="294"/>
      <c r="F100" s="294"/>
      <c r="G100" s="294"/>
      <c r="H100" s="294"/>
      <c r="I100" s="294">
        <f t="shared" si="1"/>
        <v>0</v>
      </c>
    </row>
    <row r="101" spans="1:9" ht="19.5" customHeight="1">
      <c r="A101" s="188" t="s">
        <v>470</v>
      </c>
      <c r="B101" s="209" t="s">
        <v>503</v>
      </c>
      <c r="C101" s="210" t="s">
        <v>533</v>
      </c>
      <c r="D101" s="315"/>
      <c r="E101" s="294"/>
      <c r="F101" s="294"/>
      <c r="G101" s="294"/>
      <c r="H101" s="294"/>
      <c r="I101" s="294">
        <f t="shared" si="1"/>
        <v>0</v>
      </c>
    </row>
    <row r="102" spans="1:9" ht="19.5" customHeight="1">
      <c r="A102" s="188" t="s">
        <v>471</v>
      </c>
      <c r="B102" s="209" t="s">
        <v>504</v>
      </c>
      <c r="C102" s="210" t="s">
        <v>534</v>
      </c>
      <c r="D102" s="315"/>
      <c r="E102" s="294"/>
      <c r="F102" s="294"/>
      <c r="G102" s="294"/>
      <c r="H102" s="294"/>
      <c r="I102" s="294">
        <f t="shared" si="1"/>
        <v>0</v>
      </c>
    </row>
    <row r="103" spans="1:9" ht="19.5" customHeight="1">
      <c r="A103" s="188" t="s">
        <v>472</v>
      </c>
      <c r="B103" s="212" t="s">
        <v>505</v>
      </c>
      <c r="C103" s="213" t="s">
        <v>535</v>
      </c>
      <c r="D103" s="318"/>
      <c r="E103" s="294">
        <f>SUM(E98:E102)</f>
        <v>0</v>
      </c>
      <c r="F103" s="294">
        <f>SUM(F98:F102)</f>
        <v>0</v>
      </c>
      <c r="G103" s="294">
        <f>SUM(G98:G102)</f>
        <v>0</v>
      </c>
      <c r="H103" s="294">
        <f>SUM(H98:H102)</f>
        <v>0</v>
      </c>
      <c r="I103" s="294">
        <f t="shared" si="1"/>
        <v>0</v>
      </c>
    </row>
    <row r="104" spans="1:9" ht="19.5" customHeight="1">
      <c r="A104" s="188" t="s">
        <v>473</v>
      </c>
      <c r="B104" s="211" t="s">
        <v>506</v>
      </c>
      <c r="C104" s="210" t="s">
        <v>536</v>
      </c>
      <c r="D104" s="315"/>
      <c r="E104" s="294"/>
      <c r="F104" s="294"/>
      <c r="G104" s="294"/>
      <c r="H104" s="294"/>
      <c r="I104" s="294">
        <f t="shared" si="1"/>
        <v>0</v>
      </c>
    </row>
    <row r="105" spans="1:9" ht="19.5" customHeight="1">
      <c r="A105" s="217" t="s">
        <v>474</v>
      </c>
      <c r="B105" s="219" t="s">
        <v>507</v>
      </c>
      <c r="C105" s="220" t="s">
        <v>537</v>
      </c>
      <c r="D105" s="320"/>
      <c r="E105" s="296"/>
      <c r="F105" s="296"/>
      <c r="G105" s="296"/>
      <c r="H105" s="296"/>
      <c r="I105" s="294">
        <f t="shared" si="1"/>
        <v>0</v>
      </c>
    </row>
    <row r="106" spans="1:9" ht="19.5" customHeight="1">
      <c r="A106" s="217" t="s">
        <v>475</v>
      </c>
      <c r="B106" s="221" t="s">
        <v>508</v>
      </c>
      <c r="C106" s="218" t="s">
        <v>538</v>
      </c>
      <c r="D106" s="327">
        <f>D97</f>
        <v>32413000</v>
      </c>
      <c r="E106" s="296">
        <f>E97+E103+E104+E105</f>
        <v>8481600</v>
      </c>
      <c r="F106" s="296">
        <f>F97+F103+F104+F105</f>
        <v>66446277</v>
      </c>
      <c r="G106" s="296">
        <f>G97+G103+G104+G105</f>
        <v>97108300</v>
      </c>
      <c r="H106" s="296">
        <f>H97+H103+H104+H105</f>
        <v>0</v>
      </c>
      <c r="I106" s="294">
        <f t="shared" si="1"/>
        <v>204449177</v>
      </c>
    </row>
    <row r="107" spans="1:9" ht="19.5" customHeight="1">
      <c r="A107" s="188"/>
      <c r="B107" s="188"/>
      <c r="C107" s="188"/>
      <c r="D107" s="294"/>
      <c r="E107" s="294"/>
      <c r="F107" s="294"/>
      <c r="G107" s="294"/>
      <c r="H107" s="294"/>
      <c r="I107" s="294">
        <f t="shared" si="1"/>
        <v>0</v>
      </c>
    </row>
    <row r="108" spans="1:9" ht="19.5" customHeight="1">
      <c r="A108" s="188"/>
      <c r="B108" s="188"/>
      <c r="C108" s="188"/>
      <c r="D108" s="294"/>
      <c r="E108" s="294"/>
      <c r="F108" s="294"/>
      <c r="G108" s="294"/>
      <c r="H108" s="294"/>
      <c r="I108" s="294">
        <f t="shared" si="1"/>
        <v>0</v>
      </c>
    </row>
    <row r="109" spans="1:9" ht="19.5" customHeight="1">
      <c r="A109" s="217"/>
      <c r="B109" s="215" t="s">
        <v>540</v>
      </c>
      <c r="C109" s="215"/>
      <c r="D109" s="299">
        <f>D72</f>
        <v>33866620</v>
      </c>
      <c r="E109" s="299">
        <f>E72</f>
        <v>0</v>
      </c>
      <c r="F109" s="299">
        <f>F72</f>
        <v>0</v>
      </c>
      <c r="G109" s="299">
        <v>1016000</v>
      </c>
      <c r="H109" s="299">
        <f>H72</f>
        <v>366549143</v>
      </c>
      <c r="I109" s="294">
        <f t="shared" si="1"/>
        <v>401431763</v>
      </c>
    </row>
    <row r="110" spans="1:9" ht="19.5" customHeight="1">
      <c r="A110" s="217"/>
      <c r="B110" s="215" t="s">
        <v>576</v>
      </c>
      <c r="C110" s="215"/>
      <c r="D110" s="299"/>
      <c r="E110" s="299"/>
      <c r="F110" s="299"/>
      <c r="G110" s="299"/>
      <c r="H110" s="299">
        <f>H88</f>
        <v>34618535</v>
      </c>
      <c r="I110" s="294">
        <f t="shared" si="1"/>
        <v>34618535</v>
      </c>
    </row>
    <row r="111" spans="1:9" ht="19.5" customHeight="1">
      <c r="A111" s="217"/>
      <c r="B111" s="215" t="s">
        <v>541</v>
      </c>
      <c r="C111" s="215"/>
      <c r="D111" s="299">
        <f>D106</f>
        <v>32413000</v>
      </c>
      <c r="E111" s="299">
        <f>E106</f>
        <v>8481600</v>
      </c>
      <c r="F111" s="299">
        <f>F106</f>
        <v>66446277</v>
      </c>
      <c r="G111" s="299">
        <f>G106</f>
        <v>97108300</v>
      </c>
      <c r="H111" s="299"/>
      <c r="I111" s="294">
        <f t="shared" si="1"/>
        <v>204449177</v>
      </c>
    </row>
    <row r="112" spans="1:9" ht="19.5" customHeight="1">
      <c r="A112" s="217"/>
      <c r="B112" s="215" t="s">
        <v>542</v>
      </c>
      <c r="C112" s="215"/>
      <c r="D112" s="299">
        <f>D72+D106</f>
        <v>66279620</v>
      </c>
      <c r="E112" s="299">
        <f>E72+E106</f>
        <v>8481600</v>
      </c>
      <c r="F112" s="299">
        <f>F109+F111</f>
        <v>66446277</v>
      </c>
      <c r="G112" s="299">
        <f>G109+G111</f>
        <v>98124300</v>
      </c>
      <c r="H112" s="299">
        <f>SUM(H109:H111)</f>
        <v>401167678</v>
      </c>
      <c r="I112" s="294">
        <f t="shared" si="1"/>
        <v>640499475</v>
      </c>
    </row>
    <row r="113" ht="12.75">
      <c r="H113" s="112"/>
    </row>
    <row r="114" ht="12.75">
      <c r="H114" s="112"/>
    </row>
    <row r="115" ht="12.75">
      <c r="H115" s="112"/>
    </row>
    <row r="116" ht="12.75">
      <c r="H116" s="112"/>
    </row>
    <row r="119" ht="15">
      <c r="H119" s="111"/>
    </row>
  </sheetData>
  <sheetProtection/>
  <mergeCells count="2">
    <mergeCell ref="A4:I4"/>
    <mergeCell ref="G1:I1"/>
  </mergeCells>
  <printOptions horizontalCentered="1" verticalCentered="1"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5" r:id="rId1"/>
  <rowBreaks count="2" manualBreakCount="2">
    <brk id="41" max="255" man="1"/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41"/>
  <sheetViews>
    <sheetView view="pageBreakPreview" zoomScale="67" zoomScaleSheetLayoutView="67" zoomScalePageLayoutView="0" workbookViewId="0" topLeftCell="C121">
      <selection activeCell="H65" sqref="H65"/>
    </sheetView>
  </sheetViews>
  <sheetFormatPr defaultColWidth="9.140625" defaultRowHeight="12.75"/>
  <cols>
    <col min="2" max="2" width="104.421875" style="0" customWidth="1"/>
    <col min="3" max="3" width="13.140625" style="0" customWidth="1"/>
    <col min="4" max="4" width="20.7109375" style="0" customWidth="1"/>
    <col min="5" max="5" width="26.140625" style="0" customWidth="1"/>
    <col min="6" max="6" width="29.57421875" style="0" customWidth="1"/>
    <col min="7" max="7" width="33.28125" style="0" customWidth="1"/>
    <col min="8" max="8" width="37.140625" style="0" customWidth="1"/>
    <col min="9" max="9" width="23.7109375" style="0" customWidth="1"/>
  </cols>
  <sheetData>
    <row r="1" spans="1:9" ht="25.5" customHeight="1">
      <c r="A1" s="207"/>
      <c r="B1" s="207"/>
      <c r="C1" s="207"/>
      <c r="D1" s="207"/>
      <c r="E1" s="207"/>
      <c r="F1" s="207"/>
      <c r="G1" s="228" t="s">
        <v>649</v>
      </c>
      <c r="H1" s="228"/>
      <c r="I1" s="228"/>
    </row>
    <row r="2" spans="1:9" ht="15.75">
      <c r="A2" s="207"/>
      <c r="B2" s="207"/>
      <c r="C2" s="207"/>
      <c r="D2" s="207"/>
      <c r="E2" s="207"/>
      <c r="F2" s="207"/>
      <c r="G2" s="207"/>
      <c r="H2" s="207"/>
      <c r="I2" s="207"/>
    </row>
    <row r="3" spans="1:9" ht="15.75">
      <c r="A3" s="357"/>
      <c r="B3" s="357"/>
      <c r="C3" s="357"/>
      <c r="D3" s="357"/>
      <c r="E3" s="357"/>
      <c r="F3" s="357"/>
      <c r="G3" s="357"/>
      <c r="H3" s="357"/>
      <c r="I3" s="357"/>
    </row>
    <row r="4" spans="1:9" ht="51" customHeight="1">
      <c r="A4" s="355" t="s">
        <v>637</v>
      </c>
      <c r="B4" s="356"/>
      <c r="C4" s="356"/>
      <c r="D4" s="356"/>
      <c r="E4" s="356"/>
      <c r="F4" s="356"/>
      <c r="G4" s="356"/>
      <c r="H4" s="356"/>
      <c r="I4" s="356"/>
    </row>
    <row r="5" spans="1:9" ht="15.75">
      <c r="A5" s="229"/>
      <c r="B5" s="230"/>
      <c r="C5" s="230"/>
      <c r="D5" s="230"/>
      <c r="E5" s="230"/>
      <c r="F5" s="230"/>
      <c r="G5" s="230"/>
      <c r="H5" s="230"/>
      <c r="I5" s="231"/>
    </row>
    <row r="6" spans="1:9" ht="15.75">
      <c r="A6" s="232"/>
      <c r="B6" s="233"/>
      <c r="C6" s="233"/>
      <c r="D6" s="233"/>
      <c r="E6" s="233"/>
      <c r="F6" s="233"/>
      <c r="G6" s="233"/>
      <c r="H6" s="358" t="s">
        <v>633</v>
      </c>
      <c r="I6" s="359"/>
    </row>
    <row r="7" spans="1:9" ht="43.5" customHeight="1">
      <c r="A7" s="208" t="s">
        <v>223</v>
      </c>
      <c r="B7" s="190" t="s">
        <v>26</v>
      </c>
      <c r="C7" s="234" t="s">
        <v>222</v>
      </c>
      <c r="D7" s="234" t="s">
        <v>636</v>
      </c>
      <c r="E7" s="235" t="s">
        <v>251</v>
      </c>
      <c r="F7" s="236" t="s">
        <v>252</v>
      </c>
      <c r="G7" s="235" t="s">
        <v>627</v>
      </c>
      <c r="H7" s="235" t="s">
        <v>254</v>
      </c>
      <c r="I7" s="235" t="s">
        <v>255</v>
      </c>
    </row>
    <row r="8" spans="1:9" ht="19.5" customHeight="1">
      <c r="A8" s="237" t="s">
        <v>186</v>
      </c>
      <c r="B8" s="194" t="s">
        <v>187</v>
      </c>
      <c r="C8" s="194" t="s">
        <v>188</v>
      </c>
      <c r="D8" s="321"/>
      <c r="E8" s="188"/>
      <c r="F8" s="188"/>
      <c r="G8" s="188"/>
      <c r="H8" s="188"/>
      <c r="I8" s="188">
        <f>SUM(E8:H8)</f>
        <v>0</v>
      </c>
    </row>
    <row r="9" spans="1:9" ht="19.5" customHeight="1">
      <c r="A9" s="238" t="s">
        <v>0</v>
      </c>
      <c r="B9" s="195" t="s">
        <v>20</v>
      </c>
      <c r="C9" s="239" t="s">
        <v>51</v>
      </c>
      <c r="D9" s="322">
        <v>7934000</v>
      </c>
      <c r="E9" s="294">
        <v>4576600</v>
      </c>
      <c r="F9" s="294">
        <v>37396400</v>
      </c>
      <c r="G9" s="294">
        <v>43696000</v>
      </c>
      <c r="H9" s="294">
        <v>39488800</v>
      </c>
      <c r="I9" s="294">
        <f>SUM(D9:H9)</f>
        <v>133091800</v>
      </c>
    </row>
    <row r="10" spans="1:9" ht="19.5" customHeight="1">
      <c r="A10" s="238" t="s">
        <v>1</v>
      </c>
      <c r="B10" s="195" t="s">
        <v>47</v>
      </c>
      <c r="C10" s="240" t="s">
        <v>50</v>
      </c>
      <c r="D10" s="300">
        <v>1038500</v>
      </c>
      <c r="E10" s="294">
        <v>423500</v>
      </c>
      <c r="F10" s="294">
        <v>3470450</v>
      </c>
      <c r="G10" s="294">
        <v>3886000</v>
      </c>
      <c r="H10" s="294">
        <v>732000</v>
      </c>
      <c r="I10" s="294">
        <f>SUM(D10:H10)</f>
        <v>9550450</v>
      </c>
    </row>
    <row r="11" spans="1:9" ht="19.5" customHeight="1">
      <c r="A11" s="238" t="s">
        <v>2</v>
      </c>
      <c r="B11" s="195" t="s">
        <v>46</v>
      </c>
      <c r="C11" s="240" t="s">
        <v>49</v>
      </c>
      <c r="D11" s="300"/>
      <c r="E11" s="294"/>
      <c r="F11" s="294"/>
      <c r="G11" s="294"/>
      <c r="H11" s="294"/>
      <c r="I11" s="294">
        <f>SUM(D11:H11)</f>
        <v>0</v>
      </c>
    </row>
    <row r="12" spans="1:9" ht="19.5" customHeight="1">
      <c r="A12" s="238" t="s">
        <v>3</v>
      </c>
      <c r="B12" s="197" t="s">
        <v>19</v>
      </c>
      <c r="C12" s="240" t="s">
        <v>48</v>
      </c>
      <c r="D12" s="300"/>
      <c r="E12" s="294"/>
      <c r="F12" s="294"/>
      <c r="G12" s="294"/>
      <c r="H12" s="294"/>
      <c r="I12" s="294">
        <f aca="true" t="shared" si="0" ref="I12:I75">SUM(D12:H12)</f>
        <v>0</v>
      </c>
    </row>
    <row r="13" spans="1:9" ht="19.5" customHeight="1">
      <c r="A13" s="238" t="s">
        <v>4</v>
      </c>
      <c r="B13" s="197" t="s">
        <v>16</v>
      </c>
      <c r="C13" s="240" t="s">
        <v>45</v>
      </c>
      <c r="D13" s="300"/>
      <c r="E13" s="294"/>
      <c r="F13" s="294"/>
      <c r="G13" s="294"/>
      <c r="H13" s="294"/>
      <c r="I13" s="294">
        <f t="shared" si="0"/>
        <v>0</v>
      </c>
    </row>
    <row r="14" spans="1:9" ht="19.5" customHeight="1">
      <c r="A14" s="238" t="s">
        <v>5</v>
      </c>
      <c r="B14" s="197" t="s">
        <v>17</v>
      </c>
      <c r="C14" s="240" t="s">
        <v>44</v>
      </c>
      <c r="D14" s="300"/>
      <c r="E14" s="294"/>
      <c r="F14" s="294"/>
      <c r="G14" s="294">
        <v>1205400</v>
      </c>
      <c r="H14" s="294"/>
      <c r="I14" s="294">
        <f t="shared" si="0"/>
        <v>1205400</v>
      </c>
    </row>
    <row r="15" spans="1:9" ht="19.5" customHeight="1">
      <c r="A15" s="238" t="s">
        <v>6</v>
      </c>
      <c r="B15" s="197" t="s">
        <v>21</v>
      </c>
      <c r="C15" s="240" t="s">
        <v>43</v>
      </c>
      <c r="D15" s="300"/>
      <c r="E15" s="294"/>
      <c r="F15" s="294">
        <v>300000</v>
      </c>
      <c r="G15" s="294">
        <v>2800000</v>
      </c>
      <c r="H15" s="294"/>
      <c r="I15" s="294">
        <f t="shared" si="0"/>
        <v>3100000</v>
      </c>
    </row>
    <row r="16" spans="1:9" ht="19.5" customHeight="1">
      <c r="A16" s="238" t="s">
        <v>7</v>
      </c>
      <c r="B16" s="197" t="s">
        <v>41</v>
      </c>
      <c r="C16" s="240" t="s">
        <v>42</v>
      </c>
      <c r="D16" s="300"/>
      <c r="E16" s="294"/>
      <c r="F16" s="294"/>
      <c r="G16" s="294"/>
      <c r="H16" s="294"/>
      <c r="I16" s="294">
        <f t="shared" si="0"/>
        <v>0</v>
      </c>
    </row>
    <row r="17" spans="1:9" ht="19.5" customHeight="1">
      <c r="A17" s="238" t="s">
        <v>8</v>
      </c>
      <c r="B17" s="198" t="s">
        <v>18</v>
      </c>
      <c r="C17" s="240" t="s">
        <v>40</v>
      </c>
      <c r="D17" s="300"/>
      <c r="E17" s="294"/>
      <c r="F17" s="294"/>
      <c r="G17" s="294">
        <v>400000</v>
      </c>
      <c r="H17" s="294"/>
      <c r="I17" s="294">
        <f t="shared" si="0"/>
        <v>400000</v>
      </c>
    </row>
    <row r="18" spans="1:9" ht="19.5" customHeight="1">
      <c r="A18" s="238" t="s">
        <v>9</v>
      </c>
      <c r="B18" s="198" t="s">
        <v>37</v>
      </c>
      <c r="C18" s="240" t="s">
        <v>39</v>
      </c>
      <c r="D18" s="300">
        <v>84000</v>
      </c>
      <c r="E18" s="294">
        <v>24000</v>
      </c>
      <c r="F18" s="294">
        <v>156000</v>
      </c>
      <c r="G18" s="294">
        <v>1043000</v>
      </c>
      <c r="H18" s="294">
        <v>48000</v>
      </c>
      <c r="I18" s="294">
        <f t="shared" si="0"/>
        <v>1355000</v>
      </c>
    </row>
    <row r="19" spans="1:9" ht="19.5" customHeight="1">
      <c r="A19" s="238" t="s">
        <v>10</v>
      </c>
      <c r="B19" s="198" t="s">
        <v>36</v>
      </c>
      <c r="C19" s="240" t="s">
        <v>38</v>
      </c>
      <c r="D19" s="300"/>
      <c r="E19" s="294"/>
      <c r="F19" s="294"/>
      <c r="G19" s="294"/>
      <c r="H19" s="294"/>
      <c r="I19" s="294">
        <f t="shared" si="0"/>
        <v>0</v>
      </c>
    </row>
    <row r="20" spans="1:9" ht="19.5" customHeight="1">
      <c r="A20" s="238" t="s">
        <v>11</v>
      </c>
      <c r="B20" s="198" t="s">
        <v>35</v>
      </c>
      <c r="C20" s="240" t="s">
        <v>34</v>
      </c>
      <c r="D20" s="300"/>
      <c r="E20" s="188"/>
      <c r="F20" s="294"/>
      <c r="G20" s="294"/>
      <c r="H20" s="294"/>
      <c r="I20" s="294">
        <f t="shared" si="0"/>
        <v>0</v>
      </c>
    </row>
    <row r="21" spans="1:9" ht="19.5" customHeight="1">
      <c r="A21" s="238" t="s">
        <v>12</v>
      </c>
      <c r="B21" s="198" t="s">
        <v>25</v>
      </c>
      <c r="C21" s="240" t="s">
        <v>33</v>
      </c>
      <c r="D21" s="300">
        <v>4287000</v>
      </c>
      <c r="E21" s="188">
        <v>440500</v>
      </c>
      <c r="F21" s="294">
        <v>2370000</v>
      </c>
      <c r="G21" s="294">
        <v>2642000</v>
      </c>
      <c r="H21" s="294"/>
      <c r="I21" s="294">
        <f t="shared" si="0"/>
        <v>9739500</v>
      </c>
    </row>
    <row r="22" spans="1:9" ht="19.5" customHeight="1">
      <c r="A22" s="241" t="s">
        <v>13</v>
      </c>
      <c r="B22" s="191" t="s">
        <v>224</v>
      </c>
      <c r="C22" s="242" t="s">
        <v>27</v>
      </c>
      <c r="D22" s="301">
        <f>SUM(D9:D21)</f>
        <v>13343500</v>
      </c>
      <c r="E22" s="205">
        <f>SUM(E8:E21)</f>
        <v>5464600</v>
      </c>
      <c r="F22" s="295">
        <f>SUM(F8:F21)</f>
        <v>43692850</v>
      </c>
      <c r="G22" s="295">
        <f>SUM(G8:G21)</f>
        <v>55672400</v>
      </c>
      <c r="H22" s="295">
        <f>SUM(H8:H21)</f>
        <v>40268800</v>
      </c>
      <c r="I22" s="294">
        <f t="shared" si="0"/>
        <v>158442150</v>
      </c>
    </row>
    <row r="23" spans="1:9" ht="19.5" customHeight="1">
      <c r="A23" s="238" t="s">
        <v>14</v>
      </c>
      <c r="B23" s="198" t="s">
        <v>22</v>
      </c>
      <c r="C23" s="240" t="s">
        <v>28</v>
      </c>
      <c r="D23" s="300"/>
      <c r="E23" s="188"/>
      <c r="F23" s="294"/>
      <c r="G23" s="294"/>
      <c r="H23" s="294">
        <v>8300000</v>
      </c>
      <c r="I23" s="294">
        <f t="shared" si="0"/>
        <v>8300000</v>
      </c>
    </row>
    <row r="24" spans="1:9" ht="19.5" customHeight="1">
      <c r="A24" s="238" t="s">
        <v>15</v>
      </c>
      <c r="B24" s="198" t="s">
        <v>234</v>
      </c>
      <c r="C24" s="240" t="s">
        <v>29</v>
      </c>
      <c r="D24" s="300"/>
      <c r="E24" s="188"/>
      <c r="F24" s="294">
        <v>600000</v>
      </c>
      <c r="G24" s="294">
        <v>800000</v>
      </c>
      <c r="H24" s="294">
        <v>771000</v>
      </c>
      <c r="I24" s="294">
        <f t="shared" si="0"/>
        <v>2171000</v>
      </c>
    </row>
    <row r="25" spans="1:9" ht="19.5" customHeight="1">
      <c r="A25" s="238" t="s">
        <v>53</v>
      </c>
      <c r="B25" s="243" t="s">
        <v>23</v>
      </c>
      <c r="C25" s="240" t="s">
        <v>30</v>
      </c>
      <c r="D25" s="300"/>
      <c r="E25" s="294"/>
      <c r="F25" s="294"/>
      <c r="G25" s="294">
        <v>800000</v>
      </c>
      <c r="H25" s="294"/>
      <c r="I25" s="294">
        <f t="shared" si="0"/>
        <v>800000</v>
      </c>
    </row>
    <row r="26" spans="1:9" ht="19.5" customHeight="1">
      <c r="A26" s="241" t="s">
        <v>54</v>
      </c>
      <c r="B26" s="200" t="s">
        <v>225</v>
      </c>
      <c r="C26" s="242" t="s">
        <v>31</v>
      </c>
      <c r="D26" s="301">
        <f>SUM(D23:D25)</f>
        <v>0</v>
      </c>
      <c r="E26" s="295">
        <f>SUM(E23:E25)</f>
        <v>0</v>
      </c>
      <c r="F26" s="295">
        <f>SUM(F23:F25)</f>
        <v>600000</v>
      </c>
      <c r="G26" s="295">
        <f>SUM(G23:G25)</f>
        <v>1600000</v>
      </c>
      <c r="H26" s="295">
        <f>SUM(H23:H25)</f>
        <v>9071000</v>
      </c>
      <c r="I26" s="294">
        <f t="shared" si="0"/>
        <v>11271000</v>
      </c>
    </row>
    <row r="27" spans="1:9" ht="19.5" customHeight="1">
      <c r="A27" s="244" t="s">
        <v>55</v>
      </c>
      <c r="B27" s="245" t="s">
        <v>226</v>
      </c>
      <c r="C27" s="246" t="s">
        <v>32</v>
      </c>
      <c r="D27" s="302">
        <f>D22+D26</f>
        <v>13343500</v>
      </c>
      <c r="E27" s="296">
        <f>E22+E26</f>
        <v>5464600</v>
      </c>
      <c r="F27" s="296">
        <f>F22+F26</f>
        <v>44292850</v>
      </c>
      <c r="G27" s="296">
        <f>G22+G26</f>
        <v>57272400</v>
      </c>
      <c r="H27" s="296">
        <f>H22+H26</f>
        <v>49339800</v>
      </c>
      <c r="I27" s="294">
        <f t="shared" si="0"/>
        <v>169713150</v>
      </c>
    </row>
    <row r="28" spans="1:9" ht="19.5" customHeight="1">
      <c r="A28" s="244" t="s">
        <v>56</v>
      </c>
      <c r="B28" s="247" t="s">
        <v>24</v>
      </c>
      <c r="C28" s="246" t="s">
        <v>52</v>
      </c>
      <c r="D28" s="302">
        <v>2957000</v>
      </c>
      <c r="E28" s="296">
        <v>1210000</v>
      </c>
      <c r="F28" s="296">
        <v>9744427</v>
      </c>
      <c r="G28" s="296">
        <v>11785900</v>
      </c>
      <c r="H28" s="296">
        <v>7519100</v>
      </c>
      <c r="I28" s="294">
        <f t="shared" si="0"/>
        <v>33216427</v>
      </c>
    </row>
    <row r="29" spans="1:9" ht="19.5" customHeight="1">
      <c r="A29" s="238" t="s">
        <v>106</v>
      </c>
      <c r="B29" s="198" t="s">
        <v>63</v>
      </c>
      <c r="C29" s="240" t="s">
        <v>82</v>
      </c>
      <c r="D29" s="300">
        <v>26000</v>
      </c>
      <c r="E29" s="294">
        <v>644000</v>
      </c>
      <c r="F29" s="294">
        <v>800000</v>
      </c>
      <c r="G29" s="294">
        <v>630000</v>
      </c>
      <c r="H29" s="294">
        <v>120000</v>
      </c>
      <c r="I29" s="294">
        <f t="shared" si="0"/>
        <v>2220000</v>
      </c>
    </row>
    <row r="30" spans="1:9" ht="19.5" customHeight="1">
      <c r="A30" s="238" t="s">
        <v>107</v>
      </c>
      <c r="B30" s="198" t="s">
        <v>64</v>
      </c>
      <c r="C30" s="240" t="s">
        <v>83</v>
      </c>
      <c r="D30" s="300">
        <v>32080000</v>
      </c>
      <c r="E30" s="294">
        <v>95000</v>
      </c>
      <c r="F30" s="294">
        <v>1576000</v>
      </c>
      <c r="G30" s="294">
        <v>3450000</v>
      </c>
      <c r="H30" s="294">
        <v>3156000</v>
      </c>
      <c r="I30" s="294">
        <f t="shared" si="0"/>
        <v>40357000</v>
      </c>
    </row>
    <row r="31" spans="1:9" ht="19.5" customHeight="1">
      <c r="A31" s="238" t="s">
        <v>189</v>
      </c>
      <c r="B31" s="198" t="s">
        <v>65</v>
      </c>
      <c r="C31" s="240" t="s">
        <v>84</v>
      </c>
      <c r="D31" s="300"/>
      <c r="E31" s="294"/>
      <c r="F31" s="294"/>
      <c r="G31" s="294"/>
      <c r="H31" s="294"/>
      <c r="I31" s="294">
        <f t="shared" si="0"/>
        <v>0</v>
      </c>
    </row>
    <row r="32" spans="1:9" ht="19.5" customHeight="1">
      <c r="A32" s="241" t="s">
        <v>190</v>
      </c>
      <c r="B32" s="200" t="s">
        <v>227</v>
      </c>
      <c r="C32" s="242" t="s">
        <v>92</v>
      </c>
      <c r="D32" s="301">
        <f>SUM(D29:D31)</f>
        <v>32106000</v>
      </c>
      <c r="E32" s="297">
        <f>SUM(E29:E31)</f>
        <v>739000</v>
      </c>
      <c r="F32" s="297">
        <f>SUM(F29:F31)</f>
        <v>2376000</v>
      </c>
      <c r="G32" s="297">
        <f>SUM(G29:G31)</f>
        <v>4080000</v>
      </c>
      <c r="H32" s="297">
        <f>SUM(H29:H31)</f>
        <v>3276000</v>
      </c>
      <c r="I32" s="294">
        <f t="shared" si="0"/>
        <v>42577000</v>
      </c>
    </row>
    <row r="33" spans="1:9" ht="19.5" customHeight="1">
      <c r="A33" s="238" t="s">
        <v>191</v>
      </c>
      <c r="B33" s="198" t="s">
        <v>66</v>
      </c>
      <c r="C33" s="240" t="s">
        <v>85</v>
      </c>
      <c r="D33" s="300"/>
      <c r="E33" s="294">
        <v>136000</v>
      </c>
      <c r="F33" s="294">
        <v>50000</v>
      </c>
      <c r="G33" s="294">
        <v>2000000</v>
      </c>
      <c r="H33" s="294">
        <v>100000</v>
      </c>
      <c r="I33" s="294">
        <f t="shared" si="0"/>
        <v>2286000</v>
      </c>
    </row>
    <row r="34" spans="1:9" ht="19.5" customHeight="1">
      <c r="A34" s="238" t="s">
        <v>192</v>
      </c>
      <c r="B34" s="198" t="s">
        <v>67</v>
      </c>
      <c r="C34" s="240" t="s">
        <v>86</v>
      </c>
      <c r="D34" s="300">
        <v>40000</v>
      </c>
      <c r="E34" s="294"/>
      <c r="F34" s="294">
        <v>120000</v>
      </c>
      <c r="G34" s="294">
        <v>900000</v>
      </c>
      <c r="H34" s="294">
        <v>270000</v>
      </c>
      <c r="I34" s="294">
        <f t="shared" si="0"/>
        <v>1330000</v>
      </c>
    </row>
    <row r="35" spans="1:9" ht="19.5" customHeight="1">
      <c r="A35" s="241" t="s">
        <v>193</v>
      </c>
      <c r="B35" s="200" t="s">
        <v>228</v>
      </c>
      <c r="C35" s="242" t="s">
        <v>93</v>
      </c>
      <c r="D35" s="301">
        <f>D33+D34</f>
        <v>40000</v>
      </c>
      <c r="E35" s="297">
        <f>SUM(E33:E34)</f>
        <v>136000</v>
      </c>
      <c r="F35" s="297">
        <f>SUM(F33:F34)</f>
        <v>170000</v>
      </c>
      <c r="G35" s="297">
        <f>SUM(G33:G34)</f>
        <v>2900000</v>
      </c>
      <c r="H35" s="297">
        <f>SUM(H33:H34)</f>
        <v>370000</v>
      </c>
      <c r="I35" s="294">
        <f t="shared" si="0"/>
        <v>3616000</v>
      </c>
    </row>
    <row r="36" spans="1:9" ht="19.5" customHeight="1">
      <c r="A36" s="238" t="s">
        <v>194</v>
      </c>
      <c r="B36" s="198" t="s">
        <v>68</v>
      </c>
      <c r="C36" s="240" t="s">
        <v>87</v>
      </c>
      <c r="D36" s="300">
        <v>1900000</v>
      </c>
      <c r="E36" s="294">
        <v>470000</v>
      </c>
      <c r="F36" s="294">
        <v>2367000</v>
      </c>
      <c r="G36" s="294">
        <v>2200000</v>
      </c>
      <c r="H36" s="294">
        <v>9600000</v>
      </c>
      <c r="I36" s="294">
        <f t="shared" si="0"/>
        <v>16537000</v>
      </c>
    </row>
    <row r="37" spans="1:9" ht="19.5" customHeight="1">
      <c r="A37" s="238" t="s">
        <v>195</v>
      </c>
      <c r="B37" s="198" t="s">
        <v>69</v>
      </c>
      <c r="C37" s="240" t="s">
        <v>88</v>
      </c>
      <c r="D37" s="300"/>
      <c r="E37" s="294"/>
      <c r="F37" s="294"/>
      <c r="G37" s="294"/>
      <c r="H37" s="294">
        <v>500000</v>
      </c>
      <c r="I37" s="294">
        <f t="shared" si="0"/>
        <v>500000</v>
      </c>
    </row>
    <row r="38" spans="1:9" ht="19.5" customHeight="1">
      <c r="A38" s="238" t="s">
        <v>196</v>
      </c>
      <c r="B38" s="198" t="s">
        <v>70</v>
      </c>
      <c r="C38" s="240" t="s">
        <v>89</v>
      </c>
      <c r="D38" s="300"/>
      <c r="E38" s="294"/>
      <c r="F38" s="294"/>
      <c r="G38" s="294"/>
      <c r="H38" s="294">
        <v>1561400</v>
      </c>
      <c r="I38" s="294">
        <f t="shared" si="0"/>
        <v>1561400</v>
      </c>
    </row>
    <row r="39" spans="1:9" ht="19.5" customHeight="1">
      <c r="A39" s="238" t="s">
        <v>197</v>
      </c>
      <c r="B39" s="198" t="s">
        <v>71</v>
      </c>
      <c r="C39" s="240" t="s">
        <v>90</v>
      </c>
      <c r="D39" s="300">
        <v>1000000</v>
      </c>
      <c r="E39" s="294">
        <v>30000</v>
      </c>
      <c r="F39" s="294">
        <v>1400000</v>
      </c>
      <c r="G39" s="294">
        <v>300000</v>
      </c>
      <c r="H39" s="294">
        <v>10390000</v>
      </c>
      <c r="I39" s="294">
        <f t="shared" si="0"/>
        <v>13120000</v>
      </c>
    </row>
    <row r="40" spans="1:9" ht="19.5" customHeight="1">
      <c r="A40" s="238" t="s">
        <v>198</v>
      </c>
      <c r="B40" s="248" t="s">
        <v>72</v>
      </c>
      <c r="C40" s="240" t="s">
        <v>91</v>
      </c>
      <c r="D40" s="300"/>
      <c r="E40" s="294"/>
      <c r="F40" s="294"/>
      <c r="G40" s="294">
        <v>900000</v>
      </c>
      <c r="H40" s="294">
        <v>2803000</v>
      </c>
      <c r="I40" s="294">
        <f t="shared" si="0"/>
        <v>3703000</v>
      </c>
    </row>
    <row r="41" spans="1:9" ht="19.5" customHeight="1">
      <c r="A41" s="238" t="s">
        <v>199</v>
      </c>
      <c r="B41" s="243" t="s">
        <v>73</v>
      </c>
      <c r="C41" s="240" t="s">
        <v>94</v>
      </c>
      <c r="D41" s="300"/>
      <c r="E41" s="294">
        <v>10000</v>
      </c>
      <c r="F41" s="294">
        <v>635000</v>
      </c>
      <c r="G41" s="294">
        <v>3100000</v>
      </c>
      <c r="H41" s="294">
        <v>5205000</v>
      </c>
      <c r="I41" s="294">
        <f t="shared" si="0"/>
        <v>8950000</v>
      </c>
    </row>
    <row r="42" spans="1:9" ht="19.5" customHeight="1">
      <c r="A42" s="238" t="s">
        <v>200</v>
      </c>
      <c r="B42" s="198" t="s">
        <v>74</v>
      </c>
      <c r="C42" s="240" t="s">
        <v>95</v>
      </c>
      <c r="D42" s="300">
        <v>200000</v>
      </c>
      <c r="E42" s="294">
        <v>130000</v>
      </c>
      <c r="F42" s="294">
        <v>230000</v>
      </c>
      <c r="G42" s="294">
        <v>7970000</v>
      </c>
      <c r="H42" s="294">
        <v>8840000</v>
      </c>
      <c r="I42" s="294">
        <f t="shared" si="0"/>
        <v>17370000</v>
      </c>
    </row>
    <row r="43" spans="1:9" ht="19.5" customHeight="1">
      <c r="A43" s="241" t="s">
        <v>201</v>
      </c>
      <c r="B43" s="200" t="s">
        <v>229</v>
      </c>
      <c r="C43" s="242" t="s">
        <v>96</v>
      </c>
      <c r="D43" s="301">
        <f>SUM(D36:D42)</f>
        <v>3100000</v>
      </c>
      <c r="E43" s="297">
        <f>SUM(E36:E42)</f>
        <v>640000</v>
      </c>
      <c r="F43" s="297">
        <f>SUM(F36:F42)</f>
        <v>4632000</v>
      </c>
      <c r="G43" s="297">
        <f>SUM(G36:G42)</f>
        <v>14470000</v>
      </c>
      <c r="H43" s="297">
        <f>SUM(H36:H42)</f>
        <v>38899400</v>
      </c>
      <c r="I43" s="294">
        <f t="shared" si="0"/>
        <v>61741400</v>
      </c>
    </row>
    <row r="44" spans="1:9" ht="19.5" customHeight="1">
      <c r="A44" s="238" t="s">
        <v>202</v>
      </c>
      <c r="B44" s="198" t="s">
        <v>75</v>
      </c>
      <c r="C44" s="240" t="s">
        <v>97</v>
      </c>
      <c r="D44" s="300"/>
      <c r="E44" s="294">
        <v>10000</v>
      </c>
      <c r="F44" s="294">
        <v>100000</v>
      </c>
      <c r="G44" s="294">
        <v>50000</v>
      </c>
      <c r="H44" s="294"/>
      <c r="I44" s="294">
        <f t="shared" si="0"/>
        <v>160000</v>
      </c>
    </row>
    <row r="45" spans="1:9" ht="19.5" customHeight="1">
      <c r="A45" s="238" t="s">
        <v>203</v>
      </c>
      <c r="B45" s="198" t="s">
        <v>76</v>
      </c>
      <c r="C45" s="240" t="s">
        <v>98</v>
      </c>
      <c r="D45" s="300"/>
      <c r="E45" s="294"/>
      <c r="F45" s="294"/>
      <c r="G45" s="294"/>
      <c r="H45" s="294"/>
      <c r="I45" s="294">
        <f t="shared" si="0"/>
        <v>0</v>
      </c>
    </row>
    <row r="46" spans="1:9" ht="19.5" customHeight="1">
      <c r="A46" s="241" t="s">
        <v>204</v>
      </c>
      <c r="B46" s="200" t="s">
        <v>231</v>
      </c>
      <c r="C46" s="242" t="s">
        <v>99</v>
      </c>
      <c r="D46" s="301">
        <f>D44+D45</f>
        <v>0</v>
      </c>
      <c r="E46" s="297">
        <f>SUM(E44:E45)</f>
        <v>10000</v>
      </c>
      <c r="F46" s="297">
        <f>SUM(F44:F45)</f>
        <v>100000</v>
      </c>
      <c r="G46" s="297">
        <f>SUM(G44:G45)</f>
        <v>50000</v>
      </c>
      <c r="H46" s="297">
        <f>SUM(H44:H45)</f>
        <v>0</v>
      </c>
      <c r="I46" s="294">
        <f t="shared" si="0"/>
        <v>160000</v>
      </c>
    </row>
    <row r="47" spans="1:9" ht="19.5" customHeight="1">
      <c r="A47" s="238" t="s">
        <v>205</v>
      </c>
      <c r="B47" s="198" t="s">
        <v>77</v>
      </c>
      <c r="C47" s="240" t="s">
        <v>100</v>
      </c>
      <c r="D47" s="300">
        <v>7868620</v>
      </c>
      <c r="E47" s="294">
        <v>282000</v>
      </c>
      <c r="F47" s="294">
        <v>1774000</v>
      </c>
      <c r="G47" s="294">
        <v>4300000</v>
      </c>
      <c r="H47" s="294">
        <v>10996500</v>
      </c>
      <c r="I47" s="294">
        <f t="shared" si="0"/>
        <v>25221120</v>
      </c>
    </row>
    <row r="48" spans="1:9" ht="19.5" customHeight="1">
      <c r="A48" s="238" t="s">
        <v>206</v>
      </c>
      <c r="B48" s="198" t="s">
        <v>78</v>
      </c>
      <c r="C48" s="240" t="s">
        <v>101</v>
      </c>
      <c r="D48" s="300">
        <v>6801000</v>
      </c>
      <c r="E48" s="294"/>
      <c r="F48" s="294"/>
      <c r="G48" s="294">
        <v>216000</v>
      </c>
      <c r="H48" s="294">
        <v>594000</v>
      </c>
      <c r="I48" s="294">
        <f t="shared" si="0"/>
        <v>7611000</v>
      </c>
    </row>
    <row r="49" spans="1:9" ht="19.5" customHeight="1">
      <c r="A49" s="238" t="s">
        <v>207</v>
      </c>
      <c r="B49" s="198" t="s">
        <v>79</v>
      </c>
      <c r="C49" s="240" t="s">
        <v>102</v>
      </c>
      <c r="D49" s="300"/>
      <c r="E49" s="294"/>
      <c r="F49" s="294"/>
      <c r="G49" s="294"/>
      <c r="H49" s="294"/>
      <c r="I49" s="294">
        <f t="shared" si="0"/>
        <v>0</v>
      </c>
    </row>
    <row r="50" spans="1:9" ht="19.5" customHeight="1">
      <c r="A50" s="238" t="s">
        <v>208</v>
      </c>
      <c r="B50" s="198" t="s">
        <v>80</v>
      </c>
      <c r="C50" s="240" t="s">
        <v>103</v>
      </c>
      <c r="D50" s="300"/>
      <c r="E50" s="294"/>
      <c r="F50" s="294"/>
      <c r="G50" s="294"/>
      <c r="H50" s="294"/>
      <c r="I50" s="294">
        <f t="shared" si="0"/>
        <v>0</v>
      </c>
    </row>
    <row r="51" spans="1:9" ht="19.5" customHeight="1">
      <c r="A51" s="238" t="s">
        <v>209</v>
      </c>
      <c r="B51" s="198" t="s">
        <v>81</v>
      </c>
      <c r="C51" s="240" t="s">
        <v>104</v>
      </c>
      <c r="D51" s="300"/>
      <c r="E51" s="294"/>
      <c r="F51" s="294">
        <v>55000</v>
      </c>
      <c r="G51" s="294">
        <v>50000</v>
      </c>
      <c r="H51" s="294">
        <v>730000</v>
      </c>
      <c r="I51" s="294">
        <f t="shared" si="0"/>
        <v>835000</v>
      </c>
    </row>
    <row r="52" spans="1:9" ht="19.5" customHeight="1">
      <c r="A52" s="241" t="s">
        <v>210</v>
      </c>
      <c r="B52" s="200" t="s">
        <v>230</v>
      </c>
      <c r="C52" s="242" t="s">
        <v>105</v>
      </c>
      <c r="D52" s="301">
        <f>SUM(D47:D51)</f>
        <v>14669620</v>
      </c>
      <c r="E52" s="297">
        <f>SUM(E47:E51)</f>
        <v>282000</v>
      </c>
      <c r="F52" s="297">
        <f>SUM(F47:F51)</f>
        <v>1829000</v>
      </c>
      <c r="G52" s="297">
        <f>SUM(G47:G51)</f>
        <v>4566000</v>
      </c>
      <c r="H52" s="297">
        <f>SUM(H47:H51)</f>
        <v>12320500</v>
      </c>
      <c r="I52" s="294">
        <f t="shared" si="0"/>
        <v>33667120</v>
      </c>
    </row>
    <row r="53" spans="1:9" ht="19.5" customHeight="1">
      <c r="A53" s="244" t="s">
        <v>211</v>
      </c>
      <c r="B53" s="247" t="s">
        <v>232</v>
      </c>
      <c r="C53" s="246" t="s">
        <v>57</v>
      </c>
      <c r="D53" s="302">
        <f>D32+D35+D43+D46+D52</f>
        <v>49915620</v>
      </c>
      <c r="E53" s="296">
        <f>E32+E35+E43+E46+E52</f>
        <v>1807000</v>
      </c>
      <c r="F53" s="296">
        <f>F32+F35+F43+F46+F52</f>
        <v>9107000</v>
      </c>
      <c r="G53" s="296">
        <f>G32+G35+G43+G46+G52</f>
        <v>26066000</v>
      </c>
      <c r="H53" s="296">
        <f>H32+H35+H43+H46+H52</f>
        <v>54865900</v>
      </c>
      <c r="I53" s="294">
        <f t="shared" si="0"/>
        <v>141761520</v>
      </c>
    </row>
    <row r="54" spans="1:9" ht="19.5" customHeight="1">
      <c r="A54" s="238" t="s">
        <v>212</v>
      </c>
      <c r="B54" s="203" t="s">
        <v>108</v>
      </c>
      <c r="C54" s="240" t="s">
        <v>116</v>
      </c>
      <c r="D54" s="300"/>
      <c r="E54" s="294"/>
      <c r="F54" s="294"/>
      <c r="G54" s="294"/>
      <c r="H54" s="294"/>
      <c r="I54" s="294">
        <f t="shared" si="0"/>
        <v>0</v>
      </c>
    </row>
    <row r="55" spans="1:9" ht="19.5" customHeight="1">
      <c r="A55" s="238" t="s">
        <v>213</v>
      </c>
      <c r="B55" s="203" t="s">
        <v>109</v>
      </c>
      <c r="C55" s="240" t="s">
        <v>117</v>
      </c>
      <c r="D55" s="300"/>
      <c r="E55" s="294"/>
      <c r="F55" s="294"/>
      <c r="G55" s="294">
        <v>3000000</v>
      </c>
      <c r="H55" s="294"/>
      <c r="I55" s="294">
        <f t="shared" si="0"/>
        <v>3000000</v>
      </c>
    </row>
    <row r="56" spans="1:9" ht="19.5" customHeight="1">
      <c r="A56" s="238" t="s">
        <v>214</v>
      </c>
      <c r="B56" s="249" t="s">
        <v>110</v>
      </c>
      <c r="C56" s="240" t="s">
        <v>118</v>
      </c>
      <c r="D56" s="300"/>
      <c r="E56" s="294"/>
      <c r="F56" s="294"/>
      <c r="G56" s="294"/>
      <c r="H56" s="294"/>
      <c r="I56" s="294">
        <f t="shared" si="0"/>
        <v>0</v>
      </c>
    </row>
    <row r="57" spans="1:9" ht="19.5" customHeight="1">
      <c r="A57" s="238" t="s">
        <v>215</v>
      </c>
      <c r="B57" s="249" t="s">
        <v>111</v>
      </c>
      <c r="C57" s="240" t="s">
        <v>119</v>
      </c>
      <c r="D57" s="300"/>
      <c r="E57" s="294"/>
      <c r="F57" s="294"/>
      <c r="G57" s="294"/>
      <c r="H57" s="294"/>
      <c r="I57" s="294">
        <f t="shared" si="0"/>
        <v>0</v>
      </c>
    </row>
    <row r="58" spans="1:9" ht="19.5" customHeight="1">
      <c r="A58" s="238" t="s">
        <v>216</v>
      </c>
      <c r="B58" s="249" t="s">
        <v>112</v>
      </c>
      <c r="C58" s="240" t="s">
        <v>120</v>
      </c>
      <c r="D58" s="300"/>
      <c r="E58" s="294"/>
      <c r="F58" s="294"/>
      <c r="G58" s="294"/>
      <c r="H58" s="294"/>
      <c r="I58" s="294">
        <f t="shared" si="0"/>
        <v>0</v>
      </c>
    </row>
    <row r="59" spans="1:9" ht="19.5" customHeight="1">
      <c r="A59" s="238" t="s">
        <v>217</v>
      </c>
      <c r="B59" s="203" t="s">
        <v>113</v>
      </c>
      <c r="C59" s="240" t="s">
        <v>121</v>
      </c>
      <c r="D59" s="300"/>
      <c r="E59" s="294"/>
      <c r="F59" s="294"/>
      <c r="G59" s="294"/>
      <c r="H59" s="294"/>
      <c r="I59" s="294">
        <f t="shared" si="0"/>
        <v>0</v>
      </c>
    </row>
    <row r="60" spans="1:9" ht="19.5" customHeight="1">
      <c r="A60" s="238" t="s">
        <v>218</v>
      </c>
      <c r="B60" s="203" t="s">
        <v>114</v>
      </c>
      <c r="C60" s="240" t="s">
        <v>122</v>
      </c>
      <c r="D60" s="300"/>
      <c r="E60" s="294"/>
      <c r="F60" s="294"/>
      <c r="G60" s="294"/>
      <c r="H60" s="294"/>
      <c r="I60" s="294">
        <f t="shared" si="0"/>
        <v>0</v>
      </c>
    </row>
    <row r="61" spans="1:9" ht="19.5" customHeight="1">
      <c r="A61" s="238" t="s">
        <v>219</v>
      </c>
      <c r="B61" s="203" t="s">
        <v>115</v>
      </c>
      <c r="C61" s="240" t="s">
        <v>123</v>
      </c>
      <c r="D61" s="300"/>
      <c r="E61" s="294"/>
      <c r="F61" s="294"/>
      <c r="G61" s="294"/>
      <c r="H61" s="294">
        <v>17000000</v>
      </c>
      <c r="I61" s="294">
        <f t="shared" si="0"/>
        <v>17000000</v>
      </c>
    </row>
    <row r="62" spans="1:9" ht="19.5" customHeight="1">
      <c r="A62" s="244" t="s">
        <v>220</v>
      </c>
      <c r="B62" s="226" t="s">
        <v>233</v>
      </c>
      <c r="C62" s="246" t="s">
        <v>58</v>
      </c>
      <c r="D62" s="302">
        <f>SUM(D54:D61)</f>
        <v>0</v>
      </c>
      <c r="E62" s="296">
        <f>SUM(E54:E61)</f>
        <v>0</v>
      </c>
      <c r="F62" s="296">
        <f>SUM(F54:F61)</f>
        <v>0</v>
      </c>
      <c r="G62" s="296">
        <f>SUM(G54:G61)</f>
        <v>3000000</v>
      </c>
      <c r="H62" s="296">
        <f>SUM(H54:H61)</f>
        <v>17000000</v>
      </c>
      <c r="I62" s="294">
        <f t="shared" si="0"/>
        <v>20000000</v>
      </c>
    </row>
    <row r="63" spans="1:9" ht="19.5" customHeight="1">
      <c r="A63" s="238" t="s">
        <v>221</v>
      </c>
      <c r="B63" s="250" t="s">
        <v>143</v>
      </c>
      <c r="C63" s="240" t="s">
        <v>131</v>
      </c>
      <c r="D63" s="300"/>
      <c r="E63" s="294"/>
      <c r="F63" s="294"/>
      <c r="G63" s="294"/>
      <c r="H63" s="294"/>
      <c r="I63" s="294">
        <f t="shared" si="0"/>
        <v>0</v>
      </c>
    </row>
    <row r="64" spans="1:9" ht="19.5" customHeight="1">
      <c r="A64" s="238">
        <v>56</v>
      </c>
      <c r="B64" s="250" t="s">
        <v>235</v>
      </c>
      <c r="C64" s="240" t="s">
        <v>236</v>
      </c>
      <c r="D64" s="300"/>
      <c r="E64" s="294"/>
      <c r="F64" s="294"/>
      <c r="G64" s="294"/>
      <c r="H64" s="294">
        <v>3300000</v>
      </c>
      <c r="I64" s="294">
        <f t="shared" si="0"/>
        <v>3300000</v>
      </c>
    </row>
    <row r="65" spans="1:9" ht="19.5" customHeight="1">
      <c r="A65" s="238">
        <v>57</v>
      </c>
      <c r="B65" s="250" t="s">
        <v>238</v>
      </c>
      <c r="C65" s="240" t="s">
        <v>239</v>
      </c>
      <c r="D65" s="300"/>
      <c r="E65" s="294"/>
      <c r="F65" s="294"/>
      <c r="G65" s="294"/>
      <c r="H65" s="294"/>
      <c r="I65" s="294">
        <f t="shared" si="0"/>
        <v>0</v>
      </c>
    </row>
    <row r="66" spans="1:9" ht="19.5" customHeight="1">
      <c r="A66" s="238">
        <v>58</v>
      </c>
      <c r="B66" s="250" t="s">
        <v>240</v>
      </c>
      <c r="C66" s="240" t="s">
        <v>241</v>
      </c>
      <c r="D66" s="300"/>
      <c r="E66" s="294"/>
      <c r="F66" s="294"/>
      <c r="G66" s="294"/>
      <c r="H66" s="294"/>
      <c r="I66" s="294">
        <f t="shared" si="0"/>
        <v>0</v>
      </c>
    </row>
    <row r="67" spans="1:9" ht="19.5" customHeight="1">
      <c r="A67" s="244">
        <v>59</v>
      </c>
      <c r="B67" s="251" t="s">
        <v>237</v>
      </c>
      <c r="C67" s="246" t="s">
        <v>132</v>
      </c>
      <c r="D67" s="323"/>
      <c r="E67" s="298">
        <f>SUM(E64:E66)</f>
        <v>0</v>
      </c>
      <c r="F67" s="298">
        <f>SUM(F64:F66)</f>
        <v>0</v>
      </c>
      <c r="G67" s="298">
        <f>SUM(G64:G66)</f>
        <v>0</v>
      </c>
      <c r="H67" s="298">
        <f>SUM(H64:H66)</f>
        <v>3300000</v>
      </c>
      <c r="I67" s="294">
        <f t="shared" si="0"/>
        <v>3300000</v>
      </c>
    </row>
    <row r="68" spans="1:9" ht="19.5" customHeight="1">
      <c r="A68" s="238">
        <v>60</v>
      </c>
      <c r="B68" s="250" t="s">
        <v>144</v>
      </c>
      <c r="C68" s="240" t="s">
        <v>133</v>
      </c>
      <c r="D68" s="300"/>
      <c r="E68" s="294"/>
      <c r="F68" s="294"/>
      <c r="G68" s="294"/>
      <c r="H68" s="294"/>
      <c r="I68" s="294">
        <f t="shared" si="0"/>
        <v>0</v>
      </c>
    </row>
    <row r="69" spans="1:9" ht="19.5" customHeight="1">
      <c r="A69" s="238">
        <v>61</v>
      </c>
      <c r="B69" s="250" t="s">
        <v>145</v>
      </c>
      <c r="C69" s="240" t="s">
        <v>134</v>
      </c>
      <c r="D69" s="300"/>
      <c r="E69" s="294"/>
      <c r="F69" s="294"/>
      <c r="G69" s="294"/>
      <c r="H69" s="294"/>
      <c r="I69" s="294">
        <f t="shared" si="0"/>
        <v>0</v>
      </c>
    </row>
    <row r="70" spans="1:9" ht="19.5" customHeight="1">
      <c r="A70" s="238">
        <v>62</v>
      </c>
      <c r="B70" s="250" t="s">
        <v>146</v>
      </c>
      <c r="C70" s="240" t="s">
        <v>135</v>
      </c>
      <c r="D70" s="300"/>
      <c r="E70" s="294"/>
      <c r="F70" s="294"/>
      <c r="G70" s="294"/>
      <c r="H70" s="294"/>
      <c r="I70" s="294">
        <f t="shared" si="0"/>
        <v>0</v>
      </c>
    </row>
    <row r="71" spans="1:9" ht="19.5" customHeight="1">
      <c r="A71" s="238">
        <v>63</v>
      </c>
      <c r="B71" s="250" t="s">
        <v>147</v>
      </c>
      <c r="C71" s="240" t="s">
        <v>136</v>
      </c>
      <c r="D71" s="300"/>
      <c r="E71" s="294"/>
      <c r="F71" s="294"/>
      <c r="G71" s="294"/>
      <c r="H71" s="294">
        <v>3665701</v>
      </c>
      <c r="I71" s="294">
        <f t="shared" si="0"/>
        <v>3665701</v>
      </c>
    </row>
    <row r="72" spans="1:9" ht="19.5" customHeight="1">
      <c r="A72" s="238">
        <v>64</v>
      </c>
      <c r="B72" s="250" t="s">
        <v>148</v>
      </c>
      <c r="C72" s="240" t="s">
        <v>137</v>
      </c>
      <c r="D72" s="300"/>
      <c r="E72" s="294"/>
      <c r="F72" s="294"/>
      <c r="G72" s="294"/>
      <c r="H72" s="294"/>
      <c r="I72" s="294">
        <f t="shared" si="0"/>
        <v>0</v>
      </c>
    </row>
    <row r="73" spans="1:9" ht="19.5" customHeight="1">
      <c r="A73" s="238">
        <v>65</v>
      </c>
      <c r="B73" s="250" t="s">
        <v>149</v>
      </c>
      <c r="C73" s="240" t="s">
        <v>138</v>
      </c>
      <c r="D73" s="300"/>
      <c r="E73" s="294"/>
      <c r="F73" s="294"/>
      <c r="G73" s="294"/>
      <c r="H73" s="294"/>
      <c r="I73" s="294">
        <f t="shared" si="0"/>
        <v>0</v>
      </c>
    </row>
    <row r="74" spans="1:9" ht="19.5" customHeight="1">
      <c r="A74" s="238">
        <v>66</v>
      </c>
      <c r="B74" s="250" t="s">
        <v>150</v>
      </c>
      <c r="C74" s="240" t="s">
        <v>139</v>
      </c>
      <c r="D74" s="300"/>
      <c r="E74" s="294"/>
      <c r="F74" s="294"/>
      <c r="G74" s="294"/>
      <c r="H74" s="294"/>
      <c r="I74" s="294">
        <f t="shared" si="0"/>
        <v>0</v>
      </c>
    </row>
    <row r="75" spans="1:9" ht="19.5" customHeight="1">
      <c r="A75" s="238">
        <v>67</v>
      </c>
      <c r="B75" s="253" t="s">
        <v>151</v>
      </c>
      <c r="C75" s="240" t="s">
        <v>140</v>
      </c>
      <c r="D75" s="300"/>
      <c r="E75" s="294"/>
      <c r="F75" s="294"/>
      <c r="G75" s="294"/>
      <c r="H75" s="294"/>
      <c r="I75" s="294">
        <f t="shared" si="0"/>
        <v>0</v>
      </c>
    </row>
    <row r="76" spans="1:9" ht="19.5" customHeight="1">
      <c r="A76" s="238">
        <v>68</v>
      </c>
      <c r="B76" s="250" t="s">
        <v>242</v>
      </c>
      <c r="C76" s="240" t="s">
        <v>141</v>
      </c>
      <c r="D76" s="300"/>
      <c r="E76" s="294"/>
      <c r="F76" s="294"/>
      <c r="G76" s="294"/>
      <c r="H76" s="294"/>
      <c r="I76" s="294">
        <f aca="true" t="shared" si="1" ref="I76:I102">SUM(D76:H76)</f>
        <v>0</v>
      </c>
    </row>
    <row r="77" spans="1:9" ht="19.5" customHeight="1">
      <c r="A77" s="238">
        <v>69</v>
      </c>
      <c r="B77" s="250" t="s">
        <v>152</v>
      </c>
      <c r="C77" s="240" t="s">
        <v>142</v>
      </c>
      <c r="D77" s="300"/>
      <c r="E77" s="294"/>
      <c r="F77" s="294"/>
      <c r="G77" s="294"/>
      <c r="H77" s="294">
        <v>14250000</v>
      </c>
      <c r="I77" s="294">
        <f t="shared" si="1"/>
        <v>14250000</v>
      </c>
    </row>
    <row r="78" spans="1:9" ht="19.5" customHeight="1">
      <c r="A78" s="238">
        <v>70</v>
      </c>
      <c r="B78" s="253" t="s">
        <v>153</v>
      </c>
      <c r="C78" s="240" t="s">
        <v>243</v>
      </c>
      <c r="D78" s="300"/>
      <c r="E78" s="294"/>
      <c r="F78" s="294"/>
      <c r="G78" s="294"/>
      <c r="H78" s="294">
        <v>9000000</v>
      </c>
      <c r="I78" s="294">
        <f t="shared" si="1"/>
        <v>9000000</v>
      </c>
    </row>
    <row r="79" spans="1:9" ht="19.5" customHeight="1">
      <c r="A79" s="244">
        <v>71</v>
      </c>
      <c r="B79" s="226" t="s">
        <v>246</v>
      </c>
      <c r="C79" s="246" t="s">
        <v>59</v>
      </c>
      <c r="D79" s="302"/>
      <c r="E79" s="296">
        <f>E63+E67+E68+E69+E70+E71+E72+E73+E74+E75+E76+E77+E78</f>
        <v>0</v>
      </c>
      <c r="F79" s="296">
        <f>F63+F67+F68+F69+F70+F71+F72+F73+F74+F75+F76+F77+F78</f>
        <v>0</v>
      </c>
      <c r="G79" s="296">
        <f>G63+G67+G68+G69+G70+G71+G72+G73+G74+G75+G76+G77+G78</f>
        <v>0</v>
      </c>
      <c r="H79" s="296">
        <f>H63+H67+H68+H69+H70+H71+H72+H73+H74+H75+H76+H77+H78</f>
        <v>30215701</v>
      </c>
      <c r="I79" s="294">
        <f t="shared" si="1"/>
        <v>30215701</v>
      </c>
    </row>
    <row r="80" spans="1:9" ht="19.5" customHeight="1">
      <c r="A80" s="238">
        <v>72</v>
      </c>
      <c r="B80" s="254" t="s">
        <v>154</v>
      </c>
      <c r="C80" s="240" t="s">
        <v>124</v>
      </c>
      <c r="D80" s="300"/>
      <c r="E80" s="294"/>
      <c r="F80" s="294"/>
      <c r="G80" s="294"/>
      <c r="H80" s="294"/>
      <c r="I80" s="294">
        <f t="shared" si="1"/>
        <v>0</v>
      </c>
    </row>
    <row r="81" spans="1:9" ht="19.5" customHeight="1">
      <c r="A81" s="238">
        <v>73</v>
      </c>
      <c r="B81" s="254" t="s">
        <v>155</v>
      </c>
      <c r="C81" s="240" t="s">
        <v>125</v>
      </c>
      <c r="D81" s="300"/>
      <c r="E81" s="294"/>
      <c r="F81" s="294"/>
      <c r="G81" s="294"/>
      <c r="H81" s="294"/>
      <c r="I81" s="294">
        <f t="shared" si="1"/>
        <v>0</v>
      </c>
    </row>
    <row r="82" spans="1:9" ht="19.5" customHeight="1">
      <c r="A82" s="238">
        <v>74</v>
      </c>
      <c r="B82" s="254" t="s">
        <v>156</v>
      </c>
      <c r="C82" s="240" t="s">
        <v>126</v>
      </c>
      <c r="D82" s="300"/>
      <c r="E82" s="294"/>
      <c r="F82" s="294">
        <v>100000</v>
      </c>
      <c r="G82" s="294"/>
      <c r="H82" s="294"/>
      <c r="I82" s="294">
        <f t="shared" si="1"/>
        <v>100000</v>
      </c>
    </row>
    <row r="83" spans="1:9" ht="19.5" customHeight="1">
      <c r="A83" s="238">
        <v>75</v>
      </c>
      <c r="B83" s="254" t="s">
        <v>157</v>
      </c>
      <c r="C83" s="240" t="s">
        <v>127</v>
      </c>
      <c r="D83" s="300">
        <v>50000</v>
      </c>
      <c r="E83" s="294"/>
      <c r="F83" s="294">
        <v>2500000</v>
      </c>
      <c r="G83" s="294"/>
      <c r="H83" s="294"/>
      <c r="I83" s="294">
        <f t="shared" si="1"/>
        <v>2550000</v>
      </c>
    </row>
    <row r="84" spans="1:9" ht="19.5" customHeight="1">
      <c r="A84" s="238">
        <v>76</v>
      </c>
      <c r="B84" s="243" t="s">
        <v>158</v>
      </c>
      <c r="C84" s="240" t="s">
        <v>128</v>
      </c>
      <c r="D84" s="300"/>
      <c r="E84" s="294"/>
      <c r="F84" s="294"/>
      <c r="G84" s="294"/>
      <c r="H84" s="294"/>
      <c r="I84" s="294">
        <f t="shared" si="1"/>
        <v>0</v>
      </c>
    </row>
    <row r="85" spans="1:9" ht="19.5" customHeight="1">
      <c r="A85" s="238">
        <v>77</v>
      </c>
      <c r="B85" s="243" t="s">
        <v>159</v>
      </c>
      <c r="C85" s="240" t="s">
        <v>129</v>
      </c>
      <c r="D85" s="300"/>
      <c r="E85" s="294"/>
      <c r="F85" s="294"/>
      <c r="G85" s="294"/>
      <c r="H85" s="294"/>
      <c r="I85" s="294">
        <f t="shared" si="1"/>
        <v>0</v>
      </c>
    </row>
    <row r="86" spans="1:9" ht="19.5" customHeight="1">
      <c r="A86" s="238">
        <v>78</v>
      </c>
      <c r="B86" s="243" t="s">
        <v>160</v>
      </c>
      <c r="C86" s="240" t="s">
        <v>130</v>
      </c>
      <c r="D86" s="300">
        <v>13500</v>
      </c>
      <c r="E86" s="294"/>
      <c r="F86" s="294">
        <v>702000</v>
      </c>
      <c r="G86" s="294"/>
      <c r="H86" s="294"/>
      <c r="I86" s="294">
        <f t="shared" si="1"/>
        <v>715500</v>
      </c>
    </row>
    <row r="87" spans="1:9" ht="19.5" customHeight="1">
      <c r="A87" s="244">
        <v>79</v>
      </c>
      <c r="B87" s="255" t="s">
        <v>247</v>
      </c>
      <c r="C87" s="246" t="s">
        <v>60</v>
      </c>
      <c r="D87" s="302">
        <f>SUM(D80:D86)</f>
        <v>63500</v>
      </c>
      <c r="E87" s="296">
        <f>SUM(E80:E86)</f>
        <v>0</v>
      </c>
      <c r="F87" s="296">
        <f>SUM(F80:F86)</f>
        <v>3302000</v>
      </c>
      <c r="G87" s="296">
        <f>SUM(G80:G86)</f>
        <v>0</v>
      </c>
      <c r="H87" s="296">
        <f>SUM(H80:H86)</f>
        <v>0</v>
      </c>
      <c r="I87" s="294">
        <f t="shared" si="1"/>
        <v>3365500</v>
      </c>
    </row>
    <row r="88" spans="1:9" ht="19.5" customHeight="1">
      <c r="A88" s="238">
        <v>80</v>
      </c>
      <c r="B88" s="203" t="s">
        <v>173</v>
      </c>
      <c r="C88" s="240" t="s">
        <v>161</v>
      </c>
      <c r="D88" s="300"/>
      <c r="E88" s="294"/>
      <c r="F88" s="294"/>
      <c r="G88" s="294"/>
      <c r="H88" s="294">
        <v>29746000</v>
      </c>
      <c r="I88" s="294">
        <f t="shared" si="1"/>
        <v>29746000</v>
      </c>
    </row>
    <row r="89" spans="1:9" ht="19.5" customHeight="1">
      <c r="A89" s="238">
        <v>81</v>
      </c>
      <c r="B89" s="203" t="s">
        <v>174</v>
      </c>
      <c r="C89" s="240" t="s">
        <v>162</v>
      </c>
      <c r="D89" s="300"/>
      <c r="E89" s="294"/>
      <c r="F89" s="294"/>
      <c r="G89" s="294"/>
      <c r="H89" s="294"/>
      <c r="I89" s="294">
        <f t="shared" si="1"/>
        <v>0</v>
      </c>
    </row>
    <row r="90" spans="1:9" ht="19.5" customHeight="1">
      <c r="A90" s="238">
        <v>82</v>
      </c>
      <c r="B90" s="203" t="s">
        <v>175</v>
      </c>
      <c r="C90" s="240" t="s">
        <v>163</v>
      </c>
      <c r="D90" s="300"/>
      <c r="E90" s="294"/>
      <c r="F90" s="294"/>
      <c r="G90" s="294"/>
      <c r="H90" s="294"/>
      <c r="I90" s="294">
        <f t="shared" si="1"/>
        <v>0</v>
      </c>
    </row>
    <row r="91" spans="1:9" ht="19.5" customHeight="1">
      <c r="A91" s="238">
        <v>83</v>
      </c>
      <c r="B91" s="203" t="s">
        <v>176</v>
      </c>
      <c r="C91" s="240" t="s">
        <v>164</v>
      </c>
      <c r="D91" s="300"/>
      <c r="E91" s="294"/>
      <c r="F91" s="294"/>
      <c r="G91" s="294"/>
      <c r="H91" s="294">
        <v>8032000</v>
      </c>
      <c r="I91" s="294">
        <f t="shared" si="1"/>
        <v>8032000</v>
      </c>
    </row>
    <row r="92" spans="1:9" ht="19.5" customHeight="1">
      <c r="A92" s="244">
        <v>84</v>
      </c>
      <c r="B92" s="226" t="s">
        <v>248</v>
      </c>
      <c r="C92" s="246" t="s">
        <v>61</v>
      </c>
      <c r="D92" s="302">
        <f>SUM(D88:D91)</f>
        <v>0</v>
      </c>
      <c r="E92" s="296">
        <f>SUM(E88:E91)</f>
        <v>0</v>
      </c>
      <c r="F92" s="296">
        <f>SUM(F88:F91)</f>
        <v>0</v>
      </c>
      <c r="G92" s="296">
        <f>SUM(G88:G91)</f>
        <v>0</v>
      </c>
      <c r="H92" s="296">
        <f>SUM(H88:H91)</f>
        <v>37778000</v>
      </c>
      <c r="I92" s="294">
        <f t="shared" si="1"/>
        <v>37778000</v>
      </c>
    </row>
    <row r="93" spans="1:9" ht="19.5" customHeight="1">
      <c r="A93" s="238">
        <v>85</v>
      </c>
      <c r="B93" s="203" t="s">
        <v>177</v>
      </c>
      <c r="C93" s="240" t="s">
        <v>165</v>
      </c>
      <c r="D93" s="300"/>
      <c r="E93" s="294"/>
      <c r="F93" s="294"/>
      <c r="G93" s="294"/>
      <c r="H93" s="294"/>
      <c r="I93" s="294">
        <f t="shared" si="1"/>
        <v>0</v>
      </c>
    </row>
    <row r="94" spans="1:9" ht="19.5" customHeight="1">
      <c r="A94" s="238">
        <v>86</v>
      </c>
      <c r="B94" s="203" t="s">
        <v>178</v>
      </c>
      <c r="C94" s="240" t="s">
        <v>166</v>
      </c>
      <c r="D94" s="300"/>
      <c r="E94" s="294"/>
      <c r="F94" s="294"/>
      <c r="G94" s="294"/>
      <c r="H94" s="294"/>
      <c r="I94" s="294">
        <f t="shared" si="1"/>
        <v>0</v>
      </c>
    </row>
    <row r="95" spans="1:9" ht="19.5" customHeight="1">
      <c r="A95" s="238">
        <v>87</v>
      </c>
      <c r="B95" s="203" t="s">
        <v>179</v>
      </c>
      <c r="C95" s="240" t="s">
        <v>167</v>
      </c>
      <c r="D95" s="300"/>
      <c r="E95" s="294"/>
      <c r="F95" s="294"/>
      <c r="G95" s="294"/>
      <c r="H95" s="294"/>
      <c r="I95" s="294">
        <f t="shared" si="1"/>
        <v>0</v>
      </c>
    </row>
    <row r="96" spans="1:9" ht="19.5" customHeight="1">
      <c r="A96" s="238">
        <v>88</v>
      </c>
      <c r="B96" s="203" t="s">
        <v>180</v>
      </c>
      <c r="C96" s="240" t="s">
        <v>168</v>
      </c>
      <c r="D96" s="300"/>
      <c r="E96" s="294"/>
      <c r="F96" s="294"/>
      <c r="G96" s="294"/>
      <c r="H96" s="294"/>
      <c r="I96" s="294">
        <f t="shared" si="1"/>
        <v>0</v>
      </c>
    </row>
    <row r="97" spans="1:9" ht="19.5" customHeight="1">
      <c r="A97" s="238">
        <v>89</v>
      </c>
      <c r="B97" s="203" t="s">
        <v>181</v>
      </c>
      <c r="C97" s="240" t="s">
        <v>169</v>
      </c>
      <c r="D97" s="300"/>
      <c r="E97" s="294"/>
      <c r="F97" s="294"/>
      <c r="G97" s="294"/>
      <c r="H97" s="294"/>
      <c r="I97" s="294">
        <f t="shared" si="1"/>
        <v>0</v>
      </c>
    </row>
    <row r="98" spans="1:9" ht="19.5" customHeight="1">
      <c r="A98" s="238">
        <v>90</v>
      </c>
      <c r="B98" s="203" t="s">
        <v>182</v>
      </c>
      <c r="C98" s="240" t="s">
        <v>170</v>
      </c>
      <c r="D98" s="300"/>
      <c r="E98" s="294"/>
      <c r="F98" s="294"/>
      <c r="G98" s="294"/>
      <c r="H98" s="294"/>
      <c r="I98" s="294">
        <f t="shared" si="1"/>
        <v>0</v>
      </c>
    </row>
    <row r="99" spans="1:9" ht="19.5" customHeight="1">
      <c r="A99" s="238">
        <v>91</v>
      </c>
      <c r="B99" s="203" t="s">
        <v>183</v>
      </c>
      <c r="C99" s="240" t="s">
        <v>171</v>
      </c>
      <c r="D99" s="300"/>
      <c r="E99" s="294"/>
      <c r="F99" s="294"/>
      <c r="G99" s="294"/>
      <c r="H99" s="294"/>
      <c r="I99" s="294">
        <f t="shared" si="1"/>
        <v>0</v>
      </c>
    </row>
    <row r="100" spans="1:9" ht="19.5" customHeight="1">
      <c r="A100" s="238">
        <v>92</v>
      </c>
      <c r="B100" s="203" t="s">
        <v>244</v>
      </c>
      <c r="C100" s="240" t="s">
        <v>172</v>
      </c>
      <c r="D100" s="300"/>
      <c r="E100" s="294"/>
      <c r="F100" s="294"/>
      <c r="G100" s="294"/>
      <c r="H100" s="294"/>
      <c r="I100" s="294">
        <f t="shared" si="1"/>
        <v>0</v>
      </c>
    </row>
    <row r="101" spans="1:9" ht="19.5" customHeight="1">
      <c r="A101" s="238">
        <v>93</v>
      </c>
      <c r="B101" s="203" t="s">
        <v>184</v>
      </c>
      <c r="C101" s="240" t="s">
        <v>245</v>
      </c>
      <c r="D101" s="300"/>
      <c r="E101" s="294"/>
      <c r="F101" s="294"/>
      <c r="G101" s="294"/>
      <c r="H101" s="294"/>
      <c r="I101" s="294">
        <f t="shared" si="1"/>
        <v>0</v>
      </c>
    </row>
    <row r="102" spans="1:9" ht="19.5" customHeight="1">
      <c r="A102" s="244">
        <v>94</v>
      </c>
      <c r="B102" s="226" t="s">
        <v>249</v>
      </c>
      <c r="C102" s="246" t="s">
        <v>62</v>
      </c>
      <c r="D102" s="302"/>
      <c r="E102" s="299">
        <f>SUM(E93:E101)</f>
        <v>0</v>
      </c>
      <c r="F102" s="299">
        <f>SUM(F93:F101)</f>
        <v>0</v>
      </c>
      <c r="G102" s="299">
        <f>SUM(G93:G101)</f>
        <v>0</v>
      </c>
      <c r="H102" s="299">
        <f>SUM(H93:H101)</f>
        <v>0</v>
      </c>
      <c r="I102" s="294">
        <f t="shared" si="1"/>
        <v>0</v>
      </c>
    </row>
    <row r="103" spans="1:9" ht="19.5" customHeight="1">
      <c r="A103" s="244">
        <v>95</v>
      </c>
      <c r="B103" s="255" t="s">
        <v>250</v>
      </c>
      <c r="C103" s="246" t="s">
        <v>185</v>
      </c>
      <c r="D103" s="302">
        <f aca="true" t="shared" si="2" ref="D103:I103">D27+D28+D53+D62+D79+D87+D92+D102</f>
        <v>66279620</v>
      </c>
      <c r="E103" s="299">
        <f t="shared" si="2"/>
        <v>8481600</v>
      </c>
      <c r="F103" s="299">
        <f t="shared" si="2"/>
        <v>66446277</v>
      </c>
      <c r="G103" s="299">
        <f t="shared" si="2"/>
        <v>98124300</v>
      </c>
      <c r="H103" s="299">
        <f>H27+H28+H53+H62+H79+H87+H92+H102</f>
        <v>196718501</v>
      </c>
      <c r="I103" s="299">
        <f t="shared" si="2"/>
        <v>436050298</v>
      </c>
    </row>
    <row r="104" spans="1:9" s="44" customFormat="1" ht="19.5" customHeight="1">
      <c r="A104" s="256"/>
      <c r="B104" s="257"/>
      <c r="C104" s="258"/>
      <c r="D104" s="258"/>
      <c r="E104" s="259"/>
      <c r="F104" s="259"/>
      <c r="G104" s="259"/>
      <c r="H104" s="259"/>
      <c r="I104" s="259"/>
    </row>
    <row r="105" spans="1:9" s="44" customFormat="1" ht="19.5" customHeight="1">
      <c r="A105" s="256"/>
      <c r="B105" s="260"/>
      <c r="C105" s="258"/>
      <c r="D105" s="258"/>
      <c r="E105" s="259"/>
      <c r="F105" s="259"/>
      <c r="G105" s="259"/>
      <c r="H105" s="259"/>
      <c r="I105" s="259"/>
    </row>
    <row r="106" spans="1:9" ht="47.25" customHeight="1">
      <c r="A106" s="208" t="s">
        <v>223</v>
      </c>
      <c r="B106" s="190" t="s">
        <v>26</v>
      </c>
      <c r="C106" s="234" t="s">
        <v>222</v>
      </c>
      <c r="D106" s="234"/>
      <c r="E106" s="235" t="s">
        <v>251</v>
      </c>
      <c r="F106" s="236" t="s">
        <v>252</v>
      </c>
      <c r="G106" s="235" t="s">
        <v>627</v>
      </c>
      <c r="H106" s="235" t="s">
        <v>254</v>
      </c>
      <c r="I106" s="235" t="s">
        <v>255</v>
      </c>
    </row>
    <row r="107" spans="1:9" ht="19.5" customHeight="1">
      <c r="A107" s="207"/>
      <c r="B107" s="261" t="s">
        <v>187</v>
      </c>
      <c r="C107" s="207"/>
      <c r="D107" s="207"/>
      <c r="E107" s="207"/>
      <c r="F107" s="207"/>
      <c r="G107" s="207"/>
      <c r="H107" s="207"/>
      <c r="I107" s="207"/>
    </row>
    <row r="108" spans="1:9" ht="19.5" customHeight="1">
      <c r="A108" s="188" t="s">
        <v>186</v>
      </c>
      <c r="B108" s="211" t="s">
        <v>390</v>
      </c>
      <c r="C108" s="210" t="s">
        <v>391</v>
      </c>
      <c r="D108" s="210"/>
      <c r="E108" s="294"/>
      <c r="F108" s="294"/>
      <c r="G108" s="294"/>
      <c r="H108" s="294"/>
      <c r="I108" s="294"/>
    </row>
    <row r="109" spans="1:9" ht="19.5" customHeight="1">
      <c r="A109" s="188" t="s">
        <v>187</v>
      </c>
      <c r="B109" s="211" t="s">
        <v>392</v>
      </c>
      <c r="C109" s="210" t="s">
        <v>393</v>
      </c>
      <c r="D109" s="210"/>
      <c r="E109" s="294"/>
      <c r="F109" s="294"/>
      <c r="G109" s="294"/>
      <c r="H109" s="294"/>
      <c r="I109" s="294"/>
    </row>
    <row r="110" spans="1:9" ht="19.5" customHeight="1">
      <c r="A110" s="188" t="s">
        <v>188</v>
      </c>
      <c r="B110" s="211" t="s">
        <v>394</v>
      </c>
      <c r="C110" s="210" t="s">
        <v>395</v>
      </c>
      <c r="D110" s="210"/>
      <c r="E110" s="294"/>
      <c r="F110" s="294"/>
      <c r="G110" s="294"/>
      <c r="H110" s="294"/>
      <c r="I110" s="294"/>
    </row>
    <row r="111" spans="1:9" ht="19.5" customHeight="1">
      <c r="A111" s="217" t="s">
        <v>389</v>
      </c>
      <c r="B111" s="262" t="s">
        <v>396</v>
      </c>
      <c r="C111" s="218" t="s">
        <v>397</v>
      </c>
      <c r="D111" s="218"/>
      <c r="E111" s="296">
        <f>SUM(E108:E110)</f>
        <v>0</v>
      </c>
      <c r="F111" s="296">
        <f>SUM(F108:F110)</f>
        <v>0</v>
      </c>
      <c r="G111" s="296">
        <f>SUM(G108:G110)</f>
        <v>0</v>
      </c>
      <c r="H111" s="296">
        <f>SUM(H108:H110)</f>
        <v>0</v>
      </c>
      <c r="I111" s="296">
        <f>SUM(I108:I110)</f>
        <v>0</v>
      </c>
    </row>
    <row r="112" spans="1:9" ht="19.5" customHeight="1">
      <c r="A112" s="188" t="s">
        <v>450</v>
      </c>
      <c r="B112" s="209" t="s">
        <v>398</v>
      </c>
      <c r="C112" s="210" t="s">
        <v>399</v>
      </c>
      <c r="D112" s="210"/>
      <c r="E112" s="294"/>
      <c r="F112" s="294"/>
      <c r="G112" s="294"/>
      <c r="H112" s="294"/>
      <c r="I112" s="294"/>
    </row>
    <row r="113" spans="1:9" ht="19.5" customHeight="1">
      <c r="A113" s="188" t="s">
        <v>451</v>
      </c>
      <c r="B113" s="211" t="s">
        <v>400</v>
      </c>
      <c r="C113" s="210" t="s">
        <v>401</v>
      </c>
      <c r="D113" s="210"/>
      <c r="E113" s="294"/>
      <c r="F113" s="294"/>
      <c r="G113" s="294"/>
      <c r="H113" s="294"/>
      <c r="I113" s="294"/>
    </row>
    <row r="114" spans="1:9" ht="19.5" customHeight="1">
      <c r="A114" s="188" t="s">
        <v>452</v>
      </c>
      <c r="B114" s="211" t="s">
        <v>402</v>
      </c>
      <c r="C114" s="210" t="s">
        <v>403</v>
      </c>
      <c r="D114" s="210"/>
      <c r="E114" s="294"/>
      <c r="F114" s="294"/>
      <c r="G114" s="294"/>
      <c r="H114" s="294"/>
      <c r="I114" s="294"/>
    </row>
    <row r="115" spans="1:9" ht="19.5" customHeight="1">
      <c r="A115" s="188" t="s">
        <v>453</v>
      </c>
      <c r="B115" s="211" t="s">
        <v>404</v>
      </c>
      <c r="C115" s="210" t="s">
        <v>405</v>
      </c>
      <c r="D115" s="210"/>
      <c r="E115" s="294"/>
      <c r="F115" s="294"/>
      <c r="G115" s="294"/>
      <c r="H115" s="294"/>
      <c r="I115" s="294"/>
    </row>
    <row r="116" spans="1:9" ht="19.5" customHeight="1">
      <c r="A116" s="188" t="s">
        <v>454</v>
      </c>
      <c r="B116" s="211" t="s">
        <v>406</v>
      </c>
      <c r="C116" s="210" t="s">
        <v>407</v>
      </c>
      <c r="D116" s="210"/>
      <c r="E116" s="294"/>
      <c r="F116" s="294"/>
      <c r="G116" s="294"/>
      <c r="H116" s="294"/>
      <c r="I116" s="294"/>
    </row>
    <row r="117" spans="1:9" ht="19.5" customHeight="1">
      <c r="A117" s="188" t="s">
        <v>455</v>
      </c>
      <c r="B117" s="211" t="s">
        <v>408</v>
      </c>
      <c r="C117" s="210" t="s">
        <v>409</v>
      </c>
      <c r="D117" s="210"/>
      <c r="E117" s="294"/>
      <c r="F117" s="294"/>
      <c r="G117" s="294"/>
      <c r="H117" s="294"/>
      <c r="I117" s="294"/>
    </row>
    <row r="118" spans="1:9" ht="19.5" customHeight="1">
      <c r="A118" s="217" t="s">
        <v>456</v>
      </c>
      <c r="B118" s="221" t="s">
        <v>410</v>
      </c>
      <c r="C118" s="218" t="s">
        <v>411</v>
      </c>
      <c r="D118" s="218"/>
      <c r="E118" s="296">
        <f>SUM(E112:E117)</f>
        <v>0</v>
      </c>
      <c r="F118" s="296">
        <f>SUM(F112:F117)</f>
        <v>0</v>
      </c>
      <c r="G118" s="296">
        <f>SUM(G112:G117)</f>
        <v>0</v>
      </c>
      <c r="H118" s="296">
        <f>SUM(H112:H117)</f>
        <v>0</v>
      </c>
      <c r="I118" s="296">
        <f>SUM(I112:I117)</f>
        <v>0</v>
      </c>
    </row>
    <row r="119" spans="1:9" ht="19.5" customHeight="1">
      <c r="A119" s="188" t="s">
        <v>457</v>
      </c>
      <c r="B119" s="209" t="s">
        <v>412</v>
      </c>
      <c r="C119" s="210" t="s">
        <v>413</v>
      </c>
      <c r="D119" s="210"/>
      <c r="E119" s="294"/>
      <c r="F119" s="294"/>
      <c r="G119" s="294"/>
      <c r="H119" s="294"/>
      <c r="I119" s="294"/>
    </row>
    <row r="120" spans="1:9" ht="19.5" customHeight="1">
      <c r="A120" s="188" t="s">
        <v>458</v>
      </c>
      <c r="B120" s="209" t="s">
        <v>414</v>
      </c>
      <c r="C120" s="210" t="s">
        <v>415</v>
      </c>
      <c r="D120" s="210"/>
      <c r="E120" s="294"/>
      <c r="F120" s="294"/>
      <c r="G120" s="294"/>
      <c r="H120" s="294"/>
      <c r="I120" s="294"/>
    </row>
    <row r="121" spans="1:9" ht="19.5" customHeight="1">
      <c r="A121" s="188" t="s">
        <v>459</v>
      </c>
      <c r="B121" s="209" t="s">
        <v>416</v>
      </c>
      <c r="C121" s="210" t="s">
        <v>417</v>
      </c>
      <c r="D121" s="210"/>
      <c r="E121" s="294">
        <v>0</v>
      </c>
      <c r="F121" s="294"/>
      <c r="G121" s="294"/>
      <c r="H121" s="294">
        <v>204449177</v>
      </c>
      <c r="I121" s="294">
        <f>H121</f>
        <v>204449177</v>
      </c>
    </row>
    <row r="122" spans="1:9" ht="19.5" customHeight="1">
      <c r="A122" s="188" t="s">
        <v>460</v>
      </c>
      <c r="B122" s="209" t="s">
        <v>418</v>
      </c>
      <c r="C122" s="210" t="s">
        <v>419</v>
      </c>
      <c r="D122" s="210"/>
      <c r="E122" s="294"/>
      <c r="F122" s="294"/>
      <c r="G122" s="294"/>
      <c r="H122" s="294"/>
      <c r="I122" s="294"/>
    </row>
    <row r="123" spans="1:9" ht="19.5" customHeight="1">
      <c r="A123" s="188" t="s">
        <v>461</v>
      </c>
      <c r="B123" s="209" t="s">
        <v>420</v>
      </c>
      <c r="C123" s="210" t="s">
        <v>421</v>
      </c>
      <c r="D123" s="210"/>
      <c r="E123" s="294"/>
      <c r="F123" s="294"/>
      <c r="G123" s="294"/>
      <c r="H123" s="294"/>
      <c r="I123" s="294"/>
    </row>
    <row r="124" spans="1:9" ht="19.5" customHeight="1">
      <c r="A124" s="188" t="s">
        <v>462</v>
      </c>
      <c r="B124" s="209" t="s">
        <v>422</v>
      </c>
      <c r="C124" s="210" t="s">
        <v>423</v>
      </c>
      <c r="D124" s="210"/>
      <c r="E124" s="294"/>
      <c r="F124" s="294"/>
      <c r="G124" s="294"/>
      <c r="H124" s="294"/>
      <c r="I124" s="294"/>
    </row>
    <row r="125" spans="1:9" ht="19.5" customHeight="1">
      <c r="A125" s="188" t="s">
        <v>463</v>
      </c>
      <c r="B125" s="209" t="s">
        <v>424</v>
      </c>
      <c r="C125" s="210" t="s">
        <v>425</v>
      </c>
      <c r="D125" s="210"/>
      <c r="E125" s="294"/>
      <c r="F125" s="294"/>
      <c r="G125" s="294"/>
      <c r="H125" s="294"/>
      <c r="I125" s="294"/>
    </row>
    <row r="126" spans="1:9" ht="19.5" customHeight="1">
      <c r="A126" s="188" t="s">
        <v>464</v>
      </c>
      <c r="B126" s="209" t="s">
        <v>426</v>
      </c>
      <c r="C126" s="210" t="s">
        <v>427</v>
      </c>
      <c r="D126" s="210"/>
      <c r="E126" s="294"/>
      <c r="F126" s="294"/>
      <c r="G126" s="294"/>
      <c r="H126" s="294"/>
      <c r="I126" s="294"/>
    </row>
    <row r="127" spans="1:9" ht="19.5" customHeight="1">
      <c r="A127" s="217" t="s">
        <v>465</v>
      </c>
      <c r="B127" s="221" t="s">
        <v>428</v>
      </c>
      <c r="C127" s="218" t="s">
        <v>429</v>
      </c>
      <c r="D127" s="218"/>
      <c r="E127" s="296">
        <f>SUM(E125:E126)</f>
        <v>0</v>
      </c>
      <c r="F127" s="296">
        <f>SUM(F125:F126)</f>
        <v>0</v>
      </c>
      <c r="G127" s="296">
        <f>SUM(G125:G126)</f>
        <v>0</v>
      </c>
      <c r="H127" s="296">
        <f>SUM(H125:H126)</f>
        <v>0</v>
      </c>
      <c r="I127" s="296">
        <f>SUM(I125:I126)</f>
        <v>0</v>
      </c>
    </row>
    <row r="128" spans="1:9" ht="19.5" customHeight="1">
      <c r="A128" s="188" t="s">
        <v>466</v>
      </c>
      <c r="B128" s="212" t="s">
        <v>430</v>
      </c>
      <c r="C128" s="213" t="s">
        <v>431</v>
      </c>
      <c r="D128" s="213"/>
      <c r="E128" s="294">
        <f>E111+E118+E119+E120+E121+E122+E123+E124</f>
        <v>0</v>
      </c>
      <c r="F128" s="294">
        <f>F111+F118+F119+F120+F121+F122+F123+F124</f>
        <v>0</v>
      </c>
      <c r="G128" s="294">
        <f>G111+G118+G119+G120+G121+G122+G123+G124</f>
        <v>0</v>
      </c>
      <c r="H128" s="294">
        <f>H111+H118+H119+H120+H121+H122+H123+H124</f>
        <v>204449177</v>
      </c>
      <c r="I128" s="294">
        <f>I111+I118+I119+I120+I121+I122+I123+I124</f>
        <v>204449177</v>
      </c>
    </row>
    <row r="129" spans="1:9" ht="19.5" customHeight="1">
      <c r="A129" s="188" t="s">
        <v>467</v>
      </c>
      <c r="B129" s="209" t="s">
        <v>432</v>
      </c>
      <c r="C129" s="210" t="s">
        <v>433</v>
      </c>
      <c r="D129" s="210"/>
      <c r="E129" s="294"/>
      <c r="F129" s="294"/>
      <c r="G129" s="294"/>
      <c r="H129" s="294"/>
      <c r="I129" s="294"/>
    </row>
    <row r="130" spans="1:9" ht="19.5" customHeight="1">
      <c r="A130" s="188" t="s">
        <v>468</v>
      </c>
      <c r="B130" s="211" t="s">
        <v>434</v>
      </c>
      <c r="C130" s="210" t="s">
        <v>435</v>
      </c>
      <c r="D130" s="210"/>
      <c r="E130" s="294"/>
      <c r="F130" s="294"/>
      <c r="G130" s="294"/>
      <c r="H130" s="294"/>
      <c r="I130" s="294"/>
    </row>
    <row r="131" spans="1:9" ht="19.5" customHeight="1">
      <c r="A131" s="188" t="s">
        <v>469</v>
      </c>
      <c r="B131" s="209" t="s">
        <v>436</v>
      </c>
      <c r="C131" s="210" t="s">
        <v>437</v>
      </c>
      <c r="D131" s="210"/>
      <c r="E131" s="294"/>
      <c r="F131" s="294"/>
      <c r="G131" s="294"/>
      <c r="H131" s="294"/>
      <c r="I131" s="294"/>
    </row>
    <row r="132" spans="1:9" ht="19.5" customHeight="1">
      <c r="A132" s="188" t="s">
        <v>470</v>
      </c>
      <c r="B132" s="209" t="s">
        <v>438</v>
      </c>
      <c r="C132" s="210" t="s">
        <v>439</v>
      </c>
      <c r="D132" s="210"/>
      <c r="E132" s="294"/>
      <c r="F132" s="294"/>
      <c r="G132" s="294"/>
      <c r="H132" s="294"/>
      <c r="I132" s="294"/>
    </row>
    <row r="133" spans="1:9" ht="19.5" customHeight="1">
      <c r="A133" s="188" t="s">
        <v>471</v>
      </c>
      <c r="B133" s="209" t="s">
        <v>440</v>
      </c>
      <c r="C133" s="210" t="s">
        <v>441</v>
      </c>
      <c r="D133" s="210"/>
      <c r="E133" s="294"/>
      <c r="F133" s="294"/>
      <c r="G133" s="294"/>
      <c r="H133" s="294"/>
      <c r="I133" s="294"/>
    </row>
    <row r="134" spans="1:9" ht="19.5" customHeight="1">
      <c r="A134" s="217" t="s">
        <v>472</v>
      </c>
      <c r="B134" s="221" t="s">
        <v>442</v>
      </c>
      <c r="C134" s="218" t="s">
        <v>443</v>
      </c>
      <c r="D134" s="218"/>
      <c r="E134" s="296">
        <f>SUM(E129:E133)</f>
        <v>0</v>
      </c>
      <c r="F134" s="296">
        <f>SUM(F129:F133)</f>
        <v>0</v>
      </c>
      <c r="G134" s="296">
        <f>SUM(G129:G133)</f>
        <v>0</v>
      </c>
      <c r="H134" s="296">
        <f>SUM(H129:H133)</f>
        <v>0</v>
      </c>
      <c r="I134" s="296">
        <f>SUM(I129:I133)</f>
        <v>0</v>
      </c>
    </row>
    <row r="135" spans="1:9" ht="19.5" customHeight="1">
      <c r="A135" s="188" t="s">
        <v>473</v>
      </c>
      <c r="B135" s="211" t="s">
        <v>444</v>
      </c>
      <c r="C135" s="210" t="s">
        <v>445</v>
      </c>
      <c r="D135" s="210"/>
      <c r="E135" s="294"/>
      <c r="F135" s="294"/>
      <c r="G135" s="294"/>
      <c r="H135" s="294"/>
      <c r="I135" s="294"/>
    </row>
    <row r="136" spans="1:9" ht="19.5" customHeight="1">
      <c r="A136" s="188" t="s">
        <v>474</v>
      </c>
      <c r="B136" s="211" t="s">
        <v>446</v>
      </c>
      <c r="C136" s="210" t="s">
        <v>447</v>
      </c>
      <c r="D136" s="210"/>
      <c r="E136" s="294"/>
      <c r="F136" s="294"/>
      <c r="G136" s="294"/>
      <c r="H136" s="294"/>
      <c r="I136" s="294"/>
    </row>
    <row r="137" spans="1:9" ht="19.5" customHeight="1">
      <c r="A137" s="217" t="s">
        <v>475</v>
      </c>
      <c r="B137" s="221" t="s">
        <v>448</v>
      </c>
      <c r="C137" s="218" t="s">
        <v>449</v>
      </c>
      <c r="D137" s="218"/>
      <c r="E137" s="296">
        <f>E128+E134+E135+E136</f>
        <v>0</v>
      </c>
      <c r="F137" s="296">
        <f>F128+F134+F135+F136</f>
        <v>0</v>
      </c>
      <c r="G137" s="296">
        <f>G128+G134+G135+G136</f>
        <v>0</v>
      </c>
      <c r="H137" s="296">
        <f>H128+H134+H135+H136</f>
        <v>204449177</v>
      </c>
      <c r="I137" s="296">
        <f>I128+I134+I135+I136</f>
        <v>204449177</v>
      </c>
    </row>
    <row r="138" spans="1:9" ht="19.5" customHeight="1">
      <c r="A138" s="207"/>
      <c r="B138" s="207"/>
      <c r="C138" s="207"/>
      <c r="D138" s="207"/>
      <c r="E138" s="325"/>
      <c r="F138" s="325"/>
      <c r="G138" s="325"/>
      <c r="H138" s="325"/>
      <c r="I138" s="325"/>
    </row>
    <row r="139" spans="1:9" ht="19.5" customHeight="1">
      <c r="A139" s="252"/>
      <c r="B139" s="263" t="s">
        <v>476</v>
      </c>
      <c r="C139" s="263"/>
      <c r="D139" s="324">
        <f aca="true" t="shared" si="3" ref="D139:I139">D103</f>
        <v>66279620</v>
      </c>
      <c r="E139" s="324">
        <f t="shared" si="3"/>
        <v>8481600</v>
      </c>
      <c r="F139" s="324">
        <f t="shared" si="3"/>
        <v>66446277</v>
      </c>
      <c r="G139" s="324">
        <f t="shared" si="3"/>
        <v>98124300</v>
      </c>
      <c r="H139" s="324">
        <f t="shared" si="3"/>
        <v>196718501</v>
      </c>
      <c r="I139" s="324">
        <f t="shared" si="3"/>
        <v>436050298</v>
      </c>
    </row>
    <row r="140" spans="1:9" ht="19.5" customHeight="1">
      <c r="A140" s="263"/>
      <c r="B140" s="263" t="s">
        <v>477</v>
      </c>
      <c r="C140" s="263"/>
      <c r="D140" s="263"/>
      <c r="E140" s="324">
        <f>E137</f>
        <v>0</v>
      </c>
      <c r="F140" s="324">
        <f>F137</f>
        <v>0</v>
      </c>
      <c r="G140" s="324">
        <f>G137</f>
        <v>0</v>
      </c>
      <c r="H140" s="324">
        <f>H137</f>
        <v>204449177</v>
      </c>
      <c r="I140" s="324">
        <f>H140</f>
        <v>204449177</v>
      </c>
    </row>
    <row r="141" spans="1:9" ht="19.5" customHeight="1">
      <c r="A141" s="252"/>
      <c r="B141" s="263" t="s">
        <v>478</v>
      </c>
      <c r="C141" s="263"/>
      <c r="D141" s="324">
        <f>D139+D140</f>
        <v>66279620</v>
      </c>
      <c r="E141" s="324">
        <f>E139+E140</f>
        <v>8481600</v>
      </c>
      <c r="F141" s="324">
        <f>F139+F140</f>
        <v>66446277</v>
      </c>
      <c r="G141" s="324">
        <f>G139+G140</f>
        <v>98124300</v>
      </c>
      <c r="H141" s="324">
        <f>SUM(H139:H140)</f>
        <v>401167678</v>
      </c>
      <c r="I141" s="324">
        <f>SUM(I139:I140)</f>
        <v>640499475</v>
      </c>
    </row>
  </sheetData>
  <sheetProtection/>
  <mergeCells count="3">
    <mergeCell ref="A3:I3"/>
    <mergeCell ref="A4:I4"/>
    <mergeCell ref="H6:I6"/>
  </mergeCells>
  <printOptions horizontalCentered="1" vertic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49" r:id="rId1"/>
  <rowBreaks count="2" manualBreakCount="2">
    <brk id="53" max="255" man="1"/>
    <brk id="103" max="255" man="1"/>
  </rowBreaks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4:F20"/>
  <sheetViews>
    <sheetView zoomScalePageLayoutView="0" workbookViewId="0" topLeftCell="A10">
      <selection activeCell="E20" sqref="E20"/>
    </sheetView>
  </sheetViews>
  <sheetFormatPr defaultColWidth="9.140625" defaultRowHeight="12.75"/>
  <cols>
    <col min="1" max="1" width="23.28125" style="0" customWidth="1"/>
    <col min="2" max="2" width="44.8515625" style="0" customWidth="1"/>
    <col min="3" max="3" width="22.140625" style="0" customWidth="1"/>
    <col min="4" max="4" width="26.8515625" style="0" customWidth="1"/>
    <col min="5" max="5" width="26.28125" style="0" customWidth="1"/>
    <col min="6" max="6" width="28.57421875" style="0" customWidth="1"/>
  </cols>
  <sheetData>
    <row r="4" spans="5:6" ht="12.75">
      <c r="E4" s="265" t="s">
        <v>650</v>
      </c>
      <c r="F4" s="265"/>
    </row>
    <row r="5" spans="5:6" ht="12.75">
      <c r="E5" s="167"/>
      <c r="F5" s="167"/>
    </row>
    <row r="6" spans="5:6" ht="12.75">
      <c r="E6" s="167"/>
      <c r="F6" s="167"/>
    </row>
    <row r="9" spans="1:6" ht="55.5" customHeight="1">
      <c r="A9" s="360" t="s">
        <v>589</v>
      </c>
      <c r="B9" s="360"/>
      <c r="C9" s="360"/>
      <c r="D9" s="360"/>
      <c r="E9" s="360"/>
      <c r="F9" s="360"/>
    </row>
    <row r="10" spans="1:6" ht="55.5" customHeight="1">
      <c r="A10" s="264"/>
      <c r="B10" s="264"/>
      <c r="C10" s="264"/>
      <c r="D10" s="264"/>
      <c r="E10" s="264"/>
      <c r="F10" s="264"/>
    </row>
    <row r="11" spans="1:6" ht="45.75" customHeight="1" thickBot="1">
      <c r="A11" s="136"/>
      <c r="B11" s="136"/>
      <c r="C11" s="361"/>
      <c r="D11" s="361"/>
      <c r="E11" s="362" t="s">
        <v>634</v>
      </c>
      <c r="F11" s="362"/>
    </row>
    <row r="12" spans="1:6" ht="15.75">
      <c r="A12" s="363" t="s">
        <v>590</v>
      </c>
      <c r="B12" s="365" t="s">
        <v>591</v>
      </c>
      <c r="C12" s="365" t="s">
        <v>592</v>
      </c>
      <c r="D12" s="365"/>
      <c r="E12" s="365"/>
      <c r="F12" s="367" t="s">
        <v>593</v>
      </c>
    </row>
    <row r="13" spans="1:6" ht="16.5" thickBot="1">
      <c r="A13" s="364"/>
      <c r="B13" s="366"/>
      <c r="C13" s="266">
        <v>2017</v>
      </c>
      <c r="D13" s="266">
        <v>2018</v>
      </c>
      <c r="E13" s="266">
        <v>2019</v>
      </c>
      <c r="F13" s="368"/>
    </row>
    <row r="14" spans="1:6" ht="19.5" customHeight="1" thickBot="1">
      <c r="A14" s="267">
        <v>1</v>
      </c>
      <c r="B14" s="268">
        <v>2</v>
      </c>
      <c r="C14" s="268">
        <v>3</v>
      </c>
      <c r="D14" s="268">
        <v>4</v>
      </c>
      <c r="E14" s="268">
        <v>5</v>
      </c>
      <c r="F14" s="269">
        <v>6</v>
      </c>
    </row>
    <row r="15" spans="1:6" ht="19.5" customHeight="1">
      <c r="A15" s="270" t="s">
        <v>186</v>
      </c>
      <c r="B15" s="271"/>
      <c r="C15" s="272"/>
      <c r="D15" s="272"/>
      <c r="E15" s="272"/>
      <c r="F15" s="273">
        <f>SUM(C15:E15)</f>
        <v>0</v>
      </c>
    </row>
    <row r="16" spans="1:6" ht="19.5" customHeight="1">
      <c r="A16" s="274" t="s">
        <v>187</v>
      </c>
      <c r="B16" s="275"/>
      <c r="C16" s="276"/>
      <c r="D16" s="276"/>
      <c r="E16" s="276"/>
      <c r="F16" s="277">
        <f>SUM(C16:E16)</f>
        <v>0</v>
      </c>
    </row>
    <row r="17" spans="1:6" ht="19.5" customHeight="1">
      <c r="A17" s="274" t="s">
        <v>188</v>
      </c>
      <c r="B17" s="275"/>
      <c r="C17" s="276"/>
      <c r="D17" s="276"/>
      <c r="E17" s="276"/>
      <c r="F17" s="277">
        <f>SUM(C17:E17)</f>
        <v>0</v>
      </c>
    </row>
    <row r="18" spans="1:6" ht="19.5" customHeight="1">
      <c r="A18" s="274" t="s">
        <v>389</v>
      </c>
      <c r="B18" s="275"/>
      <c r="C18" s="276"/>
      <c r="D18" s="276"/>
      <c r="E18" s="276"/>
      <c r="F18" s="277">
        <f>SUM(C18:E18)</f>
        <v>0</v>
      </c>
    </row>
    <row r="19" spans="1:6" ht="19.5" customHeight="1" thickBot="1">
      <c r="A19" s="278" t="s">
        <v>450</v>
      </c>
      <c r="B19" s="279"/>
      <c r="C19" s="280"/>
      <c r="D19" s="280"/>
      <c r="E19" s="280"/>
      <c r="F19" s="277">
        <f>SUM(C19:E19)</f>
        <v>0</v>
      </c>
    </row>
    <row r="20" spans="1:6" ht="19.5" customHeight="1" thickBot="1">
      <c r="A20" s="281" t="s">
        <v>451</v>
      </c>
      <c r="B20" s="282" t="s">
        <v>594</v>
      </c>
      <c r="C20" s="283">
        <f>SUM(C15:C19)</f>
        <v>0</v>
      </c>
      <c r="D20" s="283">
        <f>SUM(D15:D19)</f>
        <v>0</v>
      </c>
      <c r="E20" s="283">
        <f>SUM(E15:E19)</f>
        <v>0</v>
      </c>
      <c r="F20" s="284">
        <f>SUM(F15:F19)</f>
        <v>0</v>
      </c>
    </row>
  </sheetData>
  <sheetProtection/>
  <mergeCells count="7">
    <mergeCell ref="A9:F9"/>
    <mergeCell ref="C11:D11"/>
    <mergeCell ref="E11:F11"/>
    <mergeCell ref="A12:A13"/>
    <mergeCell ref="B12:B13"/>
    <mergeCell ref="C12:E12"/>
    <mergeCell ref="F12:F1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22">
      <selection activeCell="E19" sqref="E19"/>
    </sheetView>
  </sheetViews>
  <sheetFormatPr defaultColWidth="9.140625" defaultRowHeight="12.75"/>
  <cols>
    <col min="1" max="1" width="29.7109375" style="0" customWidth="1"/>
    <col min="2" max="2" width="29.140625" style="0" customWidth="1"/>
    <col min="3" max="3" width="30.57421875" style="0" customWidth="1"/>
    <col min="4" max="4" width="31.140625" style="0" customWidth="1"/>
    <col min="5" max="5" width="23.140625" style="0" customWidth="1"/>
    <col min="6" max="6" width="29.57421875" style="0" customWidth="1"/>
  </cols>
  <sheetData>
    <row r="1" spans="4:6" ht="12.75">
      <c r="D1" s="347" t="s">
        <v>651</v>
      </c>
      <c r="E1" s="347"/>
      <c r="F1" s="347"/>
    </row>
    <row r="4" spans="1:6" ht="39" customHeight="1">
      <c r="A4" s="355" t="s">
        <v>652</v>
      </c>
      <c r="B4" s="356"/>
      <c r="C4" s="356"/>
      <c r="D4" s="356"/>
      <c r="E4" s="356"/>
      <c r="F4" s="356"/>
    </row>
    <row r="5" spans="1:6" ht="20.25">
      <c r="A5" s="369" t="s">
        <v>595</v>
      </c>
      <c r="B5" s="369"/>
      <c r="C5" s="369"/>
      <c r="D5" s="369"/>
      <c r="E5" s="369"/>
      <c r="F5" s="369"/>
    </row>
    <row r="6" spans="1:6" ht="14.25" thickBot="1">
      <c r="A6" s="137"/>
      <c r="B6" s="138"/>
      <c r="C6" s="138"/>
      <c r="D6" s="138"/>
      <c r="E6" s="138"/>
      <c r="F6" s="139" t="s">
        <v>634</v>
      </c>
    </row>
    <row r="7" spans="1:6" ht="13.5" thickBot="1">
      <c r="A7" s="140" t="s">
        <v>596</v>
      </c>
      <c r="B7" s="141" t="s">
        <v>597</v>
      </c>
      <c r="C7" s="141" t="s">
        <v>598</v>
      </c>
      <c r="D7" s="141"/>
      <c r="E7" s="141" t="s">
        <v>644</v>
      </c>
      <c r="F7" s="142" t="s">
        <v>653</v>
      </c>
    </row>
    <row r="8" spans="1:6" ht="13.5" thickBot="1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45" t="s">
        <v>599</v>
      </c>
    </row>
    <row r="9" spans="1:6" ht="19.5" customHeight="1">
      <c r="A9" s="146"/>
      <c r="B9" s="147"/>
      <c r="C9" s="148" t="s">
        <v>666</v>
      </c>
      <c r="D9" s="147">
        <v>0</v>
      </c>
      <c r="E9" s="147"/>
      <c r="F9" s="149"/>
    </row>
    <row r="10" spans="1:6" ht="19.5" customHeight="1">
      <c r="A10" s="288" t="s">
        <v>667</v>
      </c>
      <c r="B10" s="147"/>
      <c r="C10" s="148"/>
      <c r="D10" s="147"/>
      <c r="E10" s="147"/>
      <c r="F10" s="149"/>
    </row>
    <row r="11" spans="1:6" ht="19.5" customHeight="1">
      <c r="A11" s="146" t="s">
        <v>673</v>
      </c>
      <c r="B11" s="147">
        <v>63500</v>
      </c>
      <c r="C11" s="340">
        <v>63500</v>
      </c>
      <c r="D11" s="147"/>
      <c r="E11" s="147">
        <v>63500</v>
      </c>
      <c r="F11" s="149"/>
    </row>
    <row r="12" spans="1:6" ht="19.5" customHeight="1">
      <c r="A12" s="146"/>
      <c r="B12" s="147"/>
      <c r="C12" s="340"/>
      <c r="D12" s="147"/>
      <c r="E12" s="147"/>
      <c r="F12" s="149"/>
    </row>
    <row r="13" spans="1:6" ht="19.5" customHeight="1">
      <c r="A13" s="288" t="s">
        <v>623</v>
      </c>
      <c r="B13" s="147"/>
      <c r="C13" s="340"/>
      <c r="D13" s="147"/>
      <c r="E13" s="147"/>
      <c r="F13" s="149">
        <f aca="true" t="shared" si="0" ref="F13:F30">B13-D13-E13</f>
        <v>0</v>
      </c>
    </row>
    <row r="14" spans="1:6" ht="19.5" customHeight="1">
      <c r="A14" s="146" t="s">
        <v>624</v>
      </c>
      <c r="B14" s="147"/>
      <c r="C14" s="340"/>
      <c r="D14" s="147"/>
      <c r="E14" s="147"/>
      <c r="F14" s="149">
        <f t="shared" si="0"/>
        <v>0</v>
      </c>
    </row>
    <row r="15" spans="1:6" ht="19.5" customHeight="1">
      <c r="A15" s="287"/>
      <c r="B15" s="147"/>
      <c r="C15" s="340"/>
      <c r="D15" s="147"/>
      <c r="E15" s="147"/>
      <c r="F15" s="149">
        <f t="shared" si="0"/>
        <v>0</v>
      </c>
    </row>
    <row r="16" spans="1:6" ht="19.5" customHeight="1">
      <c r="A16" s="288" t="s">
        <v>252</v>
      </c>
      <c r="B16" s="147"/>
      <c r="C16" s="340"/>
      <c r="D16" s="147"/>
      <c r="E16" s="147"/>
      <c r="F16" s="149" t="s">
        <v>622</v>
      </c>
    </row>
    <row r="17" spans="1:6" ht="19.5" customHeight="1">
      <c r="A17" s="289" t="s">
        <v>668</v>
      </c>
      <c r="B17" s="147">
        <v>1302000</v>
      </c>
      <c r="C17" s="340">
        <v>1302000</v>
      </c>
      <c r="D17" s="147"/>
      <c r="E17" s="147">
        <v>1302000</v>
      </c>
      <c r="F17" s="149">
        <f t="shared" si="0"/>
        <v>0</v>
      </c>
    </row>
    <row r="18" spans="1:6" ht="19.5" customHeight="1">
      <c r="A18" s="146" t="s">
        <v>678</v>
      </c>
      <c r="B18" s="147">
        <v>2000000</v>
      </c>
      <c r="C18" s="340">
        <v>2000000</v>
      </c>
      <c r="D18" s="147"/>
      <c r="E18" s="147">
        <v>2000000</v>
      </c>
      <c r="F18" s="149">
        <f t="shared" si="0"/>
        <v>0</v>
      </c>
    </row>
    <row r="19" spans="1:6" ht="19.5" customHeight="1">
      <c r="A19" s="288" t="s">
        <v>625</v>
      </c>
      <c r="B19" s="147"/>
      <c r="C19" s="340"/>
      <c r="D19" s="147"/>
      <c r="E19" s="147"/>
      <c r="F19" s="149">
        <f t="shared" si="0"/>
        <v>0</v>
      </c>
    </row>
    <row r="20" spans="1:6" ht="19.5" customHeight="1">
      <c r="A20" s="146" t="s">
        <v>624</v>
      </c>
      <c r="B20" s="147"/>
      <c r="C20" s="340"/>
      <c r="D20" s="147"/>
      <c r="E20" s="147"/>
      <c r="F20" s="152">
        <f t="shared" si="0"/>
        <v>0</v>
      </c>
    </row>
    <row r="21" spans="1:6" ht="19.5" customHeight="1">
      <c r="A21" s="150"/>
      <c r="B21" s="151"/>
      <c r="C21" s="341"/>
      <c r="D21" s="151"/>
      <c r="E21" s="151"/>
      <c r="F21" s="152">
        <f t="shared" si="0"/>
        <v>0</v>
      </c>
    </row>
    <row r="22" spans="1:6" ht="38.25" customHeight="1">
      <c r="A22" s="288" t="s">
        <v>626</v>
      </c>
      <c r="B22" s="151"/>
      <c r="C22" s="341"/>
      <c r="D22" s="151"/>
      <c r="E22" s="151"/>
      <c r="F22" s="152">
        <f t="shared" si="0"/>
        <v>0</v>
      </c>
    </row>
    <row r="23" spans="1:6" ht="33" customHeight="1">
      <c r="A23" s="146" t="s">
        <v>674</v>
      </c>
      <c r="B23" s="147"/>
      <c r="C23" s="340"/>
      <c r="D23" s="147"/>
      <c r="E23" s="147"/>
      <c r="F23" s="149">
        <f t="shared" si="0"/>
        <v>0</v>
      </c>
    </row>
    <row r="24" spans="1:6" ht="19.5" customHeight="1">
      <c r="A24" s="146"/>
      <c r="B24" s="147"/>
      <c r="C24" s="336"/>
      <c r="D24" s="147"/>
      <c r="E24" s="147"/>
      <c r="F24" s="149">
        <f t="shared" si="0"/>
        <v>0</v>
      </c>
    </row>
    <row r="25" spans="1:6" ht="19.5" customHeight="1">
      <c r="A25" s="146"/>
      <c r="B25" s="147"/>
      <c r="C25" s="336"/>
      <c r="D25" s="147"/>
      <c r="E25" s="147"/>
      <c r="F25" s="149">
        <f t="shared" si="0"/>
        <v>0</v>
      </c>
    </row>
    <row r="26" spans="1:6" ht="19.5" customHeight="1">
      <c r="A26" s="146"/>
      <c r="B26" s="147"/>
      <c r="C26" s="336"/>
      <c r="D26" s="147"/>
      <c r="E26" s="147"/>
      <c r="F26" s="149">
        <f t="shared" si="0"/>
        <v>0</v>
      </c>
    </row>
    <row r="27" spans="1:6" ht="19.5" customHeight="1">
      <c r="A27" s="146"/>
      <c r="B27" s="147"/>
      <c r="C27" s="336"/>
      <c r="D27" s="147"/>
      <c r="E27" s="147"/>
      <c r="F27" s="149">
        <f t="shared" si="0"/>
        <v>0</v>
      </c>
    </row>
    <row r="28" spans="1:6" ht="19.5" customHeight="1">
      <c r="A28" s="150"/>
      <c r="B28" s="151"/>
      <c r="C28" s="337"/>
      <c r="D28" s="151"/>
      <c r="E28" s="151"/>
      <c r="F28" s="152">
        <f t="shared" si="0"/>
        <v>0</v>
      </c>
    </row>
    <row r="29" spans="1:6" ht="19.5" customHeight="1">
      <c r="A29" s="150"/>
      <c r="B29" s="151"/>
      <c r="C29" s="337"/>
      <c r="D29" s="151"/>
      <c r="E29" s="151"/>
      <c r="F29" s="152">
        <f t="shared" si="0"/>
        <v>0</v>
      </c>
    </row>
    <row r="30" spans="1:6" ht="19.5" customHeight="1" thickBot="1">
      <c r="A30" s="153"/>
      <c r="B30" s="154"/>
      <c r="C30" s="338"/>
      <c r="D30" s="154"/>
      <c r="E30" s="154"/>
      <c r="F30" s="155">
        <f t="shared" si="0"/>
        <v>0</v>
      </c>
    </row>
    <row r="31" spans="1:6" ht="52.5" customHeight="1" thickBot="1">
      <c r="A31" s="290" t="s">
        <v>600</v>
      </c>
      <c r="B31" s="291">
        <f>SUM(B9:B30)</f>
        <v>3365500</v>
      </c>
      <c r="C31" s="339">
        <f>SUM(C10:C30)</f>
        <v>3365500</v>
      </c>
      <c r="D31" s="291">
        <f>SUM(D9:D30)</f>
        <v>0</v>
      </c>
      <c r="E31" s="291">
        <f>SUM(E9:E30)</f>
        <v>3365500</v>
      </c>
      <c r="F31" s="292">
        <f>SUM(F9:F30)</f>
        <v>0</v>
      </c>
    </row>
  </sheetData>
  <sheetProtection/>
  <mergeCells count="3">
    <mergeCell ref="D1:F1"/>
    <mergeCell ref="A4:F4"/>
    <mergeCell ref="A5:F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90" zoomScaleSheetLayoutView="90" zoomScalePageLayoutView="0" workbookViewId="0" topLeftCell="A10">
      <selection activeCell="F17" sqref="F17"/>
    </sheetView>
  </sheetViews>
  <sheetFormatPr defaultColWidth="9.140625" defaultRowHeight="12.75"/>
  <cols>
    <col min="1" max="1" width="27.7109375" style="0" customWidth="1"/>
    <col min="2" max="2" width="22.7109375" style="0" customWidth="1"/>
    <col min="3" max="3" width="19.421875" style="0" customWidth="1"/>
    <col min="4" max="4" width="16.57421875" style="0" customWidth="1"/>
    <col min="5" max="5" width="15.57421875" style="0" customWidth="1"/>
    <col min="6" max="6" width="23.421875" style="0" customWidth="1"/>
  </cols>
  <sheetData>
    <row r="1" spans="4:6" ht="12.75">
      <c r="D1" s="286" t="s">
        <v>654</v>
      </c>
      <c r="E1" s="286"/>
      <c r="F1" s="286"/>
    </row>
    <row r="4" spans="1:6" ht="39" customHeight="1">
      <c r="A4" s="355" t="s">
        <v>652</v>
      </c>
      <c r="B4" s="356"/>
      <c r="C4" s="356"/>
      <c r="D4" s="356"/>
      <c r="E4" s="356"/>
      <c r="F4" s="356"/>
    </row>
    <row r="5" spans="1:6" ht="20.25">
      <c r="A5" s="369" t="s">
        <v>601</v>
      </c>
      <c r="B5" s="369"/>
      <c r="C5" s="369"/>
      <c r="D5" s="369"/>
      <c r="E5" s="369"/>
      <c r="F5" s="369"/>
    </row>
    <row r="6" spans="1:6" ht="14.25" thickBot="1">
      <c r="A6" s="137"/>
      <c r="B6" s="138"/>
      <c r="C6" s="138"/>
      <c r="D6" s="138"/>
      <c r="E6" s="138"/>
      <c r="F6" s="139" t="s">
        <v>634</v>
      </c>
    </row>
    <row r="7" spans="1:6" ht="33.75" customHeight="1" thickBot="1">
      <c r="A7" s="140" t="s">
        <v>602</v>
      </c>
      <c r="B7" s="141" t="s">
        <v>597</v>
      </c>
      <c r="C7" s="141" t="s">
        <v>598</v>
      </c>
      <c r="D7" s="141"/>
      <c r="E7" s="141" t="s">
        <v>644</v>
      </c>
      <c r="F7" s="142" t="s">
        <v>655</v>
      </c>
    </row>
    <row r="8" spans="1:6" ht="13.5" thickBot="1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45">
        <v>6</v>
      </c>
    </row>
    <row r="9" spans="1:6" ht="19.5" customHeight="1">
      <c r="A9" s="157"/>
      <c r="B9" s="158"/>
      <c r="C9" s="159" t="s">
        <v>666</v>
      </c>
      <c r="D9" s="158"/>
      <c r="E9" s="158"/>
      <c r="F9" s="160">
        <f aca="true" t="shared" si="0" ref="F9:F25">B9-D9-E9</f>
        <v>0</v>
      </c>
    </row>
    <row r="10" spans="1:6" ht="19.5" customHeight="1">
      <c r="A10" s="157" t="s">
        <v>669</v>
      </c>
      <c r="B10" s="158">
        <v>12700000</v>
      </c>
      <c r="C10" s="343">
        <v>12700000</v>
      </c>
      <c r="D10" s="158"/>
      <c r="E10" s="158"/>
      <c r="F10" s="160">
        <f t="shared" si="0"/>
        <v>12700000</v>
      </c>
    </row>
    <row r="11" spans="1:6" ht="19.5" customHeight="1">
      <c r="A11" s="157" t="s">
        <v>670</v>
      </c>
      <c r="B11" s="158">
        <v>16213300</v>
      </c>
      <c r="C11" s="343">
        <v>16213300</v>
      </c>
      <c r="D11" s="158"/>
      <c r="E11" s="158"/>
      <c r="F11" s="160">
        <f t="shared" si="0"/>
        <v>16213300</v>
      </c>
    </row>
    <row r="12" spans="1:6" ht="25.5" customHeight="1">
      <c r="A12" s="157" t="s">
        <v>671</v>
      </c>
      <c r="B12" s="158">
        <v>1524000</v>
      </c>
      <c r="C12" s="343">
        <v>1524000</v>
      </c>
      <c r="D12" s="158"/>
      <c r="E12" s="158"/>
      <c r="F12" s="160">
        <f t="shared" si="0"/>
        <v>1524000</v>
      </c>
    </row>
    <row r="13" spans="1:6" ht="19.5" customHeight="1">
      <c r="A13" s="157" t="s">
        <v>675</v>
      </c>
      <c r="B13" s="158">
        <v>6350000</v>
      </c>
      <c r="C13" s="343">
        <v>6350000</v>
      </c>
      <c r="D13" s="158"/>
      <c r="E13" s="158"/>
      <c r="F13" s="160">
        <f t="shared" si="0"/>
        <v>6350000</v>
      </c>
    </row>
    <row r="14" spans="1:6" ht="19.5" customHeight="1">
      <c r="A14" s="157" t="s">
        <v>672</v>
      </c>
      <c r="B14" s="158">
        <v>990700</v>
      </c>
      <c r="C14" s="343">
        <v>990700</v>
      </c>
      <c r="D14" s="158"/>
      <c r="E14" s="158"/>
      <c r="F14" s="160">
        <f t="shared" si="0"/>
        <v>990700</v>
      </c>
    </row>
    <row r="15" spans="1:6" ht="19.5" customHeight="1">
      <c r="A15" s="157"/>
      <c r="B15" s="158"/>
      <c r="C15" s="344"/>
      <c r="D15" s="158"/>
      <c r="E15" s="158"/>
      <c r="F15" s="160">
        <f t="shared" si="0"/>
        <v>0</v>
      </c>
    </row>
    <row r="16" spans="1:6" ht="19.5" customHeight="1">
      <c r="A16" s="157"/>
      <c r="B16" s="158"/>
      <c r="C16" s="344"/>
      <c r="D16" s="158"/>
      <c r="E16" s="158"/>
      <c r="F16" s="160">
        <f t="shared" si="0"/>
        <v>0</v>
      </c>
    </row>
    <row r="17" spans="1:6" ht="19.5" customHeight="1">
      <c r="A17" s="157"/>
      <c r="B17" s="158"/>
      <c r="C17" s="344"/>
      <c r="D17" s="342"/>
      <c r="E17" s="158"/>
      <c r="F17" s="160">
        <f t="shared" si="0"/>
        <v>0</v>
      </c>
    </row>
    <row r="18" spans="1:6" ht="19.5" customHeight="1">
      <c r="A18" s="157"/>
      <c r="B18" s="158"/>
      <c r="C18" s="344"/>
      <c r="D18" s="158"/>
      <c r="E18" s="158"/>
      <c r="F18" s="160">
        <f t="shared" si="0"/>
        <v>0</v>
      </c>
    </row>
    <row r="19" spans="1:6" ht="19.5" customHeight="1">
      <c r="A19" s="157"/>
      <c r="B19" s="158"/>
      <c r="C19" s="344"/>
      <c r="D19" s="158"/>
      <c r="E19" s="158"/>
      <c r="F19" s="160">
        <f t="shared" si="0"/>
        <v>0</v>
      </c>
    </row>
    <row r="20" spans="1:6" ht="19.5" customHeight="1">
      <c r="A20" s="157"/>
      <c r="B20" s="158"/>
      <c r="C20" s="344"/>
      <c r="D20" s="158"/>
      <c r="E20" s="158"/>
      <c r="F20" s="160">
        <f t="shared" si="0"/>
        <v>0</v>
      </c>
    </row>
    <row r="21" spans="1:6" ht="19.5" customHeight="1">
      <c r="A21" s="157"/>
      <c r="B21" s="158"/>
      <c r="C21" s="344"/>
      <c r="D21" s="158"/>
      <c r="E21" s="158"/>
      <c r="F21" s="160">
        <f t="shared" si="0"/>
        <v>0</v>
      </c>
    </row>
    <row r="22" spans="1:6" ht="19.5" customHeight="1">
      <c r="A22" s="157"/>
      <c r="B22" s="158"/>
      <c r="C22" s="344"/>
      <c r="D22" s="158"/>
      <c r="E22" s="158"/>
      <c r="F22" s="160">
        <f t="shared" si="0"/>
        <v>0</v>
      </c>
    </row>
    <row r="23" spans="1:6" ht="19.5" customHeight="1">
      <c r="A23" s="157"/>
      <c r="B23" s="158"/>
      <c r="C23" s="344"/>
      <c r="D23" s="158"/>
      <c r="E23" s="158"/>
      <c r="F23" s="160">
        <f t="shared" si="0"/>
        <v>0</v>
      </c>
    </row>
    <row r="24" spans="1:6" ht="19.5" customHeight="1">
      <c r="A24" s="157"/>
      <c r="B24" s="158"/>
      <c r="C24" s="344"/>
      <c r="D24" s="158"/>
      <c r="E24" s="158"/>
      <c r="F24" s="160">
        <f t="shared" si="0"/>
        <v>0</v>
      </c>
    </row>
    <row r="25" spans="1:6" ht="19.5" customHeight="1" thickBot="1">
      <c r="A25" s="161"/>
      <c r="B25" s="162"/>
      <c r="C25" s="345"/>
      <c r="D25" s="162"/>
      <c r="E25" s="162"/>
      <c r="F25" s="163">
        <f t="shared" si="0"/>
        <v>0</v>
      </c>
    </row>
    <row r="26" spans="1:6" ht="19.5" customHeight="1" thickBot="1">
      <c r="A26" s="156" t="s">
        <v>600</v>
      </c>
      <c r="B26" s="164">
        <f>SUM(B10:B25)</f>
        <v>37778000</v>
      </c>
      <c r="C26" s="346">
        <f>SUM(C10:C25)</f>
        <v>37778000</v>
      </c>
      <c r="D26" s="164">
        <v>0</v>
      </c>
      <c r="E26" s="164">
        <v>0</v>
      </c>
      <c r="F26" s="165">
        <f>SUM(F9:F25)</f>
        <v>37778000</v>
      </c>
    </row>
  </sheetData>
  <sheetProtection/>
  <mergeCells count="2">
    <mergeCell ref="A4:F4"/>
    <mergeCell ref="A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0"/>
  <sheetViews>
    <sheetView view="pageBreakPreview" zoomScale="80" zoomScaleSheetLayoutView="80" zoomScalePageLayoutView="0" workbookViewId="0" topLeftCell="C100">
      <selection activeCell="F173" sqref="F173"/>
    </sheetView>
  </sheetViews>
  <sheetFormatPr defaultColWidth="9.140625" defaultRowHeight="12.75"/>
  <cols>
    <col min="2" max="2" width="104.28125" style="0" customWidth="1"/>
    <col min="3" max="3" width="20.8515625" style="0" customWidth="1"/>
    <col min="4" max="4" width="29.421875" style="0" customWidth="1"/>
    <col min="5" max="6" width="29.7109375" style="0" customWidth="1"/>
    <col min="7" max="7" width="26.00390625" style="0" customWidth="1"/>
    <col min="8" max="8" width="20.57421875" style="0" customWidth="1"/>
  </cols>
  <sheetData>
    <row r="1" spans="6:8" ht="12.75">
      <c r="F1" s="347" t="s">
        <v>656</v>
      </c>
      <c r="G1" s="348"/>
      <c r="H1" s="348"/>
    </row>
    <row r="2" ht="19.5" customHeight="1"/>
    <row r="3" spans="1:8" ht="19.5" customHeight="1">
      <c r="A3" s="373" t="s">
        <v>657</v>
      </c>
      <c r="B3" s="373"/>
      <c r="C3" s="373"/>
      <c r="D3" s="373"/>
      <c r="E3" s="373"/>
      <c r="F3" s="373"/>
      <c r="G3" s="373"/>
      <c r="H3" s="373"/>
    </row>
    <row r="4" spans="1:8" ht="19.5" customHeight="1">
      <c r="A4" s="168"/>
      <c r="B4" s="168"/>
      <c r="C4" s="168"/>
      <c r="D4" s="168"/>
      <c r="E4" s="168"/>
      <c r="F4" s="168"/>
      <c r="G4" s="168"/>
      <c r="H4" s="168"/>
    </row>
    <row r="5" ht="19.5" customHeight="1">
      <c r="H5" s="112" t="s">
        <v>633</v>
      </c>
    </row>
    <row r="6" spans="1:8" ht="19.5" customHeight="1">
      <c r="A6" s="115" t="s">
        <v>256</v>
      </c>
      <c r="B6" s="116"/>
      <c r="C6" s="116"/>
      <c r="D6" s="117"/>
      <c r="E6" s="370" t="s">
        <v>617</v>
      </c>
      <c r="F6" s="371"/>
      <c r="G6" s="372"/>
      <c r="H6" s="117"/>
    </row>
    <row r="7" spans="1:8" ht="31.5" customHeight="1">
      <c r="A7" s="60" t="s">
        <v>223</v>
      </c>
      <c r="B7" s="61" t="s">
        <v>26</v>
      </c>
      <c r="C7" s="62" t="s">
        <v>222</v>
      </c>
      <c r="D7" s="166" t="s">
        <v>387</v>
      </c>
      <c r="E7" s="166" t="s">
        <v>603</v>
      </c>
      <c r="F7" s="166" t="s">
        <v>604</v>
      </c>
      <c r="G7" s="166" t="s">
        <v>605</v>
      </c>
      <c r="H7" s="166" t="s">
        <v>388</v>
      </c>
    </row>
    <row r="8" spans="1:8" ht="19.5" customHeight="1">
      <c r="A8" s="118" t="s">
        <v>186</v>
      </c>
      <c r="B8" s="119" t="s">
        <v>187</v>
      </c>
      <c r="C8" s="120" t="s">
        <v>188</v>
      </c>
      <c r="D8" s="117"/>
      <c r="E8" s="117"/>
      <c r="F8" s="117"/>
      <c r="G8" s="117"/>
      <c r="H8" s="117"/>
    </row>
    <row r="9" spans="1:8" ht="19.5" customHeight="1">
      <c r="A9" s="121" t="s">
        <v>0</v>
      </c>
      <c r="B9" s="122" t="s">
        <v>257</v>
      </c>
      <c r="C9" s="120" t="s">
        <v>258</v>
      </c>
      <c r="D9" s="311">
        <v>67123707</v>
      </c>
      <c r="E9" s="311">
        <v>67123707</v>
      </c>
      <c r="F9" s="311"/>
      <c r="G9" s="311"/>
      <c r="H9" s="311">
        <f aca="true" t="shared" si="0" ref="H9:H40">SUM(E9:G9)</f>
        <v>67123707</v>
      </c>
    </row>
    <row r="10" spans="1:8" ht="19.5" customHeight="1">
      <c r="A10" s="121" t="s">
        <v>1</v>
      </c>
      <c r="B10" s="123" t="s">
        <v>259</v>
      </c>
      <c r="C10" s="120" t="s">
        <v>260</v>
      </c>
      <c r="D10" s="311">
        <v>52231500</v>
      </c>
      <c r="E10" s="311">
        <v>52231500</v>
      </c>
      <c r="F10" s="311"/>
      <c r="G10" s="311"/>
      <c r="H10" s="311">
        <f t="shared" si="0"/>
        <v>52231500</v>
      </c>
    </row>
    <row r="11" spans="1:8" ht="19.5" customHeight="1">
      <c r="A11" s="121" t="s">
        <v>2</v>
      </c>
      <c r="B11" s="123" t="s">
        <v>261</v>
      </c>
      <c r="C11" s="120" t="s">
        <v>262</v>
      </c>
      <c r="D11" s="311">
        <v>44507656</v>
      </c>
      <c r="E11" s="311">
        <v>44507656</v>
      </c>
      <c r="F11" s="311"/>
      <c r="G11" s="311"/>
      <c r="H11" s="311">
        <f t="shared" si="0"/>
        <v>44507656</v>
      </c>
    </row>
    <row r="12" spans="1:8" ht="19.5" customHeight="1">
      <c r="A12" s="121" t="s">
        <v>3</v>
      </c>
      <c r="B12" s="123" t="s">
        <v>263</v>
      </c>
      <c r="C12" s="120" t="s">
        <v>264</v>
      </c>
      <c r="D12" s="311">
        <v>5109480</v>
      </c>
      <c r="E12" s="311">
        <v>5109480</v>
      </c>
      <c r="F12" s="311"/>
      <c r="G12" s="311"/>
      <c r="H12" s="311">
        <f t="shared" si="0"/>
        <v>5109480</v>
      </c>
    </row>
    <row r="13" spans="1:8" ht="19.5" customHeight="1">
      <c r="A13" s="121" t="s">
        <v>4</v>
      </c>
      <c r="B13" s="123" t="s">
        <v>265</v>
      </c>
      <c r="C13" s="120" t="s">
        <v>266</v>
      </c>
      <c r="D13" s="311">
        <v>0</v>
      </c>
      <c r="E13" s="311">
        <v>0</v>
      </c>
      <c r="F13" s="311"/>
      <c r="G13" s="311"/>
      <c r="H13" s="311">
        <v>0</v>
      </c>
    </row>
    <row r="14" spans="1:8" ht="19.5" customHeight="1">
      <c r="A14" s="121" t="s">
        <v>5</v>
      </c>
      <c r="B14" s="123" t="s">
        <v>267</v>
      </c>
      <c r="C14" s="120" t="s">
        <v>268</v>
      </c>
      <c r="D14" s="311"/>
      <c r="E14" s="311"/>
      <c r="F14" s="311"/>
      <c r="G14" s="311"/>
      <c r="H14" s="311">
        <f t="shared" si="0"/>
        <v>0</v>
      </c>
    </row>
    <row r="15" spans="1:8" ht="19.5" customHeight="1">
      <c r="A15" s="65" t="s">
        <v>6</v>
      </c>
      <c r="B15" s="124" t="s">
        <v>269</v>
      </c>
      <c r="C15" s="67" t="s">
        <v>270</v>
      </c>
      <c r="D15" s="310">
        <f>SUM(D9:D14)</f>
        <v>168972343</v>
      </c>
      <c r="E15" s="310">
        <f>SUM(E9:E14)</f>
        <v>168972343</v>
      </c>
      <c r="F15" s="310"/>
      <c r="G15" s="310"/>
      <c r="H15" s="310">
        <f t="shared" si="0"/>
        <v>168972343</v>
      </c>
    </row>
    <row r="16" spans="1:8" ht="19.5" customHeight="1">
      <c r="A16" s="121" t="s">
        <v>7</v>
      </c>
      <c r="B16" s="123" t="s">
        <v>271</v>
      </c>
      <c r="C16" s="120" t="s">
        <v>272</v>
      </c>
      <c r="D16" s="311"/>
      <c r="E16" s="311"/>
      <c r="F16" s="311"/>
      <c r="G16" s="311"/>
      <c r="H16" s="311">
        <f t="shared" si="0"/>
        <v>0</v>
      </c>
    </row>
    <row r="17" spans="1:8" ht="19.5" customHeight="1">
      <c r="A17" s="121" t="s">
        <v>8</v>
      </c>
      <c r="B17" s="123" t="s">
        <v>273</v>
      </c>
      <c r="C17" s="120" t="s">
        <v>274</v>
      </c>
      <c r="D17" s="311"/>
      <c r="E17" s="311"/>
      <c r="F17" s="311"/>
      <c r="G17" s="311"/>
      <c r="H17" s="311">
        <f t="shared" si="0"/>
        <v>0</v>
      </c>
    </row>
    <row r="18" spans="1:8" ht="19.5" customHeight="1">
      <c r="A18" s="121" t="s">
        <v>9</v>
      </c>
      <c r="B18" s="123" t="s">
        <v>275</v>
      </c>
      <c r="C18" s="120" t="s">
        <v>276</v>
      </c>
      <c r="D18" s="311"/>
      <c r="E18" s="311"/>
      <c r="F18" s="311"/>
      <c r="G18" s="311"/>
      <c r="H18" s="311">
        <f t="shared" si="0"/>
        <v>0</v>
      </c>
    </row>
    <row r="19" spans="1:8" ht="19.5" customHeight="1">
      <c r="A19" s="121" t="s">
        <v>10</v>
      </c>
      <c r="B19" s="123" t="s">
        <v>277</v>
      </c>
      <c r="C19" s="120" t="s">
        <v>278</v>
      </c>
      <c r="D19" s="311"/>
      <c r="E19" s="311"/>
      <c r="F19" s="311"/>
      <c r="G19" s="311"/>
      <c r="H19" s="311">
        <f t="shared" si="0"/>
        <v>0</v>
      </c>
    </row>
    <row r="20" spans="1:8" ht="19.5" customHeight="1">
      <c r="A20" s="121" t="s">
        <v>11</v>
      </c>
      <c r="B20" s="123" t="s">
        <v>279</v>
      </c>
      <c r="C20" s="120" t="s">
        <v>280</v>
      </c>
      <c r="D20" s="311">
        <v>42109200</v>
      </c>
      <c r="E20" s="311">
        <v>42109200</v>
      </c>
      <c r="F20" s="311"/>
      <c r="G20" s="311"/>
      <c r="H20" s="311">
        <f t="shared" si="0"/>
        <v>42109200</v>
      </c>
    </row>
    <row r="21" spans="1:8" ht="19.5" customHeight="1">
      <c r="A21" s="65" t="s">
        <v>12</v>
      </c>
      <c r="B21" s="124" t="s">
        <v>281</v>
      </c>
      <c r="C21" s="67" t="s">
        <v>282</v>
      </c>
      <c r="D21" s="310">
        <f>D15+D16+D17+D18+D19+D20</f>
        <v>211081543</v>
      </c>
      <c r="E21" s="310">
        <f>E15+E16+E17+E18+E19+E20</f>
        <v>211081543</v>
      </c>
      <c r="F21" s="310"/>
      <c r="G21" s="310"/>
      <c r="H21" s="310">
        <f t="shared" si="0"/>
        <v>211081543</v>
      </c>
    </row>
    <row r="22" spans="1:8" ht="19.5" customHeight="1">
      <c r="A22" s="121" t="s">
        <v>13</v>
      </c>
      <c r="B22" s="123" t="s">
        <v>283</v>
      </c>
      <c r="C22" s="120" t="s">
        <v>284</v>
      </c>
      <c r="D22" s="311"/>
      <c r="E22" s="311"/>
      <c r="F22" s="311"/>
      <c r="G22" s="311"/>
      <c r="H22" s="311">
        <f t="shared" si="0"/>
        <v>0</v>
      </c>
    </row>
    <row r="23" spans="1:8" ht="19.5" customHeight="1">
      <c r="A23" s="121" t="s">
        <v>14</v>
      </c>
      <c r="B23" s="123" t="s">
        <v>285</v>
      </c>
      <c r="C23" s="120" t="s">
        <v>286</v>
      </c>
      <c r="D23" s="311"/>
      <c r="E23" s="311"/>
      <c r="F23" s="311"/>
      <c r="G23" s="311"/>
      <c r="H23" s="311">
        <f t="shared" si="0"/>
        <v>0</v>
      </c>
    </row>
    <row r="24" spans="1:8" ht="19.5" customHeight="1">
      <c r="A24" s="121" t="s">
        <v>15</v>
      </c>
      <c r="B24" s="123" t="s">
        <v>287</v>
      </c>
      <c r="C24" s="120" t="s">
        <v>288</v>
      </c>
      <c r="D24" s="311"/>
      <c r="E24" s="311"/>
      <c r="F24" s="311"/>
      <c r="G24" s="311"/>
      <c r="H24" s="311">
        <f t="shared" si="0"/>
        <v>0</v>
      </c>
    </row>
    <row r="25" spans="1:8" ht="19.5" customHeight="1">
      <c r="A25" s="121" t="s">
        <v>53</v>
      </c>
      <c r="B25" s="123" t="s">
        <v>289</v>
      </c>
      <c r="C25" s="120" t="s">
        <v>290</v>
      </c>
      <c r="D25" s="311"/>
      <c r="E25" s="311"/>
      <c r="F25" s="311"/>
      <c r="G25" s="311"/>
      <c r="H25" s="311">
        <f t="shared" si="0"/>
        <v>0</v>
      </c>
    </row>
    <row r="26" spans="1:8" ht="19.5" customHeight="1">
      <c r="A26" s="121" t="s">
        <v>54</v>
      </c>
      <c r="B26" s="123" t="s">
        <v>291</v>
      </c>
      <c r="C26" s="120" t="s">
        <v>292</v>
      </c>
      <c r="D26" s="311"/>
      <c r="E26" s="311"/>
      <c r="F26" s="311"/>
      <c r="G26" s="311"/>
      <c r="H26" s="311">
        <f t="shared" si="0"/>
        <v>0</v>
      </c>
    </row>
    <row r="27" spans="1:8" ht="19.5" customHeight="1">
      <c r="A27" s="65" t="s">
        <v>55</v>
      </c>
      <c r="B27" s="124" t="s">
        <v>293</v>
      </c>
      <c r="C27" s="67" t="s">
        <v>294</v>
      </c>
      <c r="D27" s="310">
        <f>SUM(D22:D26)</f>
        <v>0</v>
      </c>
      <c r="E27" s="310">
        <f>SUM(E22:E26)</f>
        <v>0</v>
      </c>
      <c r="F27" s="310"/>
      <c r="G27" s="310"/>
      <c r="H27" s="310">
        <f t="shared" si="0"/>
        <v>0</v>
      </c>
    </row>
    <row r="28" spans="1:8" ht="19.5" customHeight="1">
      <c r="A28" s="121" t="s">
        <v>56</v>
      </c>
      <c r="B28" s="123" t="s">
        <v>295</v>
      </c>
      <c r="C28" s="120" t="s">
        <v>296</v>
      </c>
      <c r="D28" s="311"/>
      <c r="E28" s="311"/>
      <c r="F28" s="311"/>
      <c r="G28" s="311"/>
      <c r="H28" s="311">
        <f t="shared" si="0"/>
        <v>0</v>
      </c>
    </row>
    <row r="29" spans="1:8" ht="19.5" customHeight="1">
      <c r="A29" s="121" t="s">
        <v>106</v>
      </c>
      <c r="B29" s="123" t="s">
        <v>297</v>
      </c>
      <c r="C29" s="120" t="s">
        <v>298</v>
      </c>
      <c r="D29" s="311"/>
      <c r="E29" s="311"/>
      <c r="F29" s="311"/>
      <c r="G29" s="311"/>
      <c r="H29" s="311">
        <f t="shared" si="0"/>
        <v>0</v>
      </c>
    </row>
    <row r="30" spans="1:8" ht="19.5" customHeight="1">
      <c r="A30" s="65" t="s">
        <v>107</v>
      </c>
      <c r="B30" s="124" t="s">
        <v>299</v>
      </c>
      <c r="C30" s="67" t="s">
        <v>300</v>
      </c>
      <c r="D30" s="310">
        <f>SUM(D28:D29)</f>
        <v>0</v>
      </c>
      <c r="E30" s="310">
        <f>SUM(E28:E29)</f>
        <v>0</v>
      </c>
      <c r="F30" s="310"/>
      <c r="G30" s="310"/>
      <c r="H30" s="310">
        <f t="shared" si="0"/>
        <v>0</v>
      </c>
    </row>
    <row r="31" spans="1:8" ht="19.5" customHeight="1">
      <c r="A31" s="121" t="s">
        <v>189</v>
      </c>
      <c r="B31" s="123" t="s">
        <v>301</v>
      </c>
      <c r="C31" s="120" t="s">
        <v>302</v>
      </c>
      <c r="D31" s="311"/>
      <c r="E31" s="311"/>
      <c r="F31" s="311"/>
      <c r="G31" s="311"/>
      <c r="H31" s="311">
        <f t="shared" si="0"/>
        <v>0</v>
      </c>
    </row>
    <row r="32" spans="1:8" ht="19.5" customHeight="1">
      <c r="A32" s="121" t="s">
        <v>190</v>
      </c>
      <c r="B32" s="123" t="s">
        <v>303</v>
      </c>
      <c r="C32" s="120" t="s">
        <v>304</v>
      </c>
      <c r="D32" s="311"/>
      <c r="E32" s="311"/>
      <c r="F32" s="311"/>
      <c r="G32" s="311"/>
      <c r="H32" s="311">
        <f t="shared" si="0"/>
        <v>0</v>
      </c>
    </row>
    <row r="33" spans="1:8" ht="19.5" customHeight="1">
      <c r="A33" s="121" t="s">
        <v>191</v>
      </c>
      <c r="B33" s="123" t="s">
        <v>305</v>
      </c>
      <c r="C33" s="120" t="s">
        <v>306</v>
      </c>
      <c r="D33" s="311">
        <v>13800000</v>
      </c>
      <c r="E33" s="311">
        <v>13800000</v>
      </c>
      <c r="F33" s="311"/>
      <c r="G33" s="311"/>
      <c r="H33" s="311">
        <f t="shared" si="0"/>
        <v>13800000</v>
      </c>
    </row>
    <row r="34" spans="1:8" ht="19.5" customHeight="1">
      <c r="A34" s="121" t="s">
        <v>192</v>
      </c>
      <c r="B34" s="123" t="s">
        <v>307</v>
      </c>
      <c r="C34" s="120" t="s">
        <v>308</v>
      </c>
      <c r="D34" s="311"/>
      <c r="E34" s="311"/>
      <c r="F34" s="311"/>
      <c r="G34" s="311"/>
      <c r="H34" s="311">
        <f t="shared" si="0"/>
        <v>0</v>
      </c>
    </row>
    <row r="35" spans="1:8" ht="19.5" customHeight="1">
      <c r="A35" s="121" t="s">
        <v>193</v>
      </c>
      <c r="B35" s="123" t="s">
        <v>309</v>
      </c>
      <c r="C35" s="120" t="s">
        <v>310</v>
      </c>
      <c r="D35" s="311">
        <v>93000000</v>
      </c>
      <c r="E35" s="311">
        <v>93000000</v>
      </c>
      <c r="F35" s="311"/>
      <c r="G35" s="311"/>
      <c r="H35" s="311">
        <f t="shared" si="0"/>
        <v>93000000</v>
      </c>
    </row>
    <row r="36" spans="1:8" ht="19.5" customHeight="1">
      <c r="A36" s="121" t="s">
        <v>194</v>
      </c>
      <c r="B36" s="123" t="s">
        <v>311</v>
      </c>
      <c r="C36" s="120" t="s">
        <v>312</v>
      </c>
      <c r="D36" s="311"/>
      <c r="E36" s="311"/>
      <c r="F36" s="311"/>
      <c r="G36" s="311"/>
      <c r="H36" s="311">
        <f t="shared" si="0"/>
        <v>0</v>
      </c>
    </row>
    <row r="37" spans="1:8" ht="19.5" customHeight="1">
      <c r="A37" s="121" t="s">
        <v>195</v>
      </c>
      <c r="B37" s="123" t="s">
        <v>313</v>
      </c>
      <c r="C37" s="120" t="s">
        <v>314</v>
      </c>
      <c r="D37" s="311">
        <v>10000000</v>
      </c>
      <c r="E37" s="311">
        <v>10000000</v>
      </c>
      <c r="F37" s="311"/>
      <c r="G37" s="311"/>
      <c r="H37" s="311">
        <f t="shared" si="0"/>
        <v>10000000</v>
      </c>
    </row>
    <row r="38" spans="1:8" ht="19.5" customHeight="1">
      <c r="A38" s="121" t="s">
        <v>196</v>
      </c>
      <c r="B38" s="123" t="s">
        <v>315</v>
      </c>
      <c r="C38" s="120" t="s">
        <v>316</v>
      </c>
      <c r="D38" s="311">
        <v>2500000</v>
      </c>
      <c r="E38" s="311">
        <v>2500000</v>
      </c>
      <c r="F38" s="311"/>
      <c r="G38" s="311"/>
      <c r="H38" s="311">
        <f t="shared" si="0"/>
        <v>2500000</v>
      </c>
    </row>
    <row r="39" spans="1:8" ht="19.5" customHeight="1">
      <c r="A39" s="65" t="s">
        <v>197</v>
      </c>
      <c r="B39" s="124" t="s">
        <v>317</v>
      </c>
      <c r="C39" s="67" t="s">
        <v>318</v>
      </c>
      <c r="D39" s="310">
        <f>SUM(D34:D38)</f>
        <v>105500000</v>
      </c>
      <c r="E39" s="310">
        <f>E35+E37+E38</f>
        <v>105500000</v>
      </c>
      <c r="F39" s="310"/>
      <c r="G39" s="310"/>
      <c r="H39" s="310">
        <f t="shared" si="0"/>
        <v>105500000</v>
      </c>
    </row>
    <row r="40" spans="1:8" ht="19.5" customHeight="1">
      <c r="A40" s="121" t="s">
        <v>198</v>
      </c>
      <c r="B40" s="123" t="s">
        <v>319</v>
      </c>
      <c r="C40" s="120" t="s">
        <v>320</v>
      </c>
      <c r="D40" s="311">
        <v>1000000</v>
      </c>
      <c r="E40" s="311">
        <v>1000000</v>
      </c>
      <c r="F40" s="311"/>
      <c r="G40" s="311"/>
      <c r="H40" s="311">
        <f t="shared" si="0"/>
        <v>1000000</v>
      </c>
    </row>
    <row r="41" spans="1:8" ht="19.5" customHeight="1">
      <c r="A41" s="65" t="s">
        <v>199</v>
      </c>
      <c r="B41" s="124" t="s">
        <v>321</v>
      </c>
      <c r="C41" s="67" t="s">
        <v>322</v>
      </c>
      <c r="D41" s="310">
        <f>D30+D33+D39+D40</f>
        <v>120300000</v>
      </c>
      <c r="E41" s="310">
        <f>E30+E31+E32+E33+E39+E40</f>
        <v>120300000</v>
      </c>
      <c r="F41" s="310"/>
      <c r="G41" s="310"/>
      <c r="H41" s="310">
        <f aca="true" t="shared" si="1" ref="H41:H72">SUM(E41:G41)</f>
        <v>120300000</v>
      </c>
    </row>
    <row r="42" spans="1:8" ht="19.5" customHeight="1">
      <c r="A42" s="121" t="s">
        <v>200</v>
      </c>
      <c r="B42" s="126" t="s">
        <v>323</v>
      </c>
      <c r="C42" s="120" t="s">
        <v>324</v>
      </c>
      <c r="D42" s="311"/>
      <c r="E42" s="311"/>
      <c r="F42" s="311"/>
      <c r="G42" s="311"/>
      <c r="H42" s="311">
        <f t="shared" si="1"/>
        <v>0</v>
      </c>
    </row>
    <row r="43" spans="1:8" ht="19.5" customHeight="1">
      <c r="A43" s="121" t="s">
        <v>201</v>
      </c>
      <c r="B43" s="126" t="s">
        <v>325</v>
      </c>
      <c r="C43" s="120" t="s">
        <v>326</v>
      </c>
      <c r="D43" s="311">
        <v>1500000</v>
      </c>
      <c r="E43" s="311">
        <v>1500000</v>
      </c>
      <c r="F43" s="311"/>
      <c r="G43" s="311">
        <v>0</v>
      </c>
      <c r="H43" s="311">
        <f t="shared" si="1"/>
        <v>1500000</v>
      </c>
    </row>
    <row r="44" spans="1:8" ht="19.5" customHeight="1">
      <c r="A44" s="121" t="s">
        <v>202</v>
      </c>
      <c r="B44" s="126" t="s">
        <v>327</v>
      </c>
      <c r="C44" s="120" t="s">
        <v>328</v>
      </c>
      <c r="D44" s="311">
        <v>2380000</v>
      </c>
      <c r="E44" s="311">
        <v>2380000</v>
      </c>
      <c r="F44" s="311"/>
      <c r="G44" s="311"/>
      <c r="H44" s="311">
        <f t="shared" si="1"/>
        <v>2380000</v>
      </c>
    </row>
    <row r="45" spans="1:8" ht="19.5" customHeight="1">
      <c r="A45" s="121" t="s">
        <v>203</v>
      </c>
      <c r="B45" s="126" t="s">
        <v>329</v>
      </c>
      <c r="C45" s="120" t="s">
        <v>330</v>
      </c>
      <c r="D45" s="311">
        <v>510000</v>
      </c>
      <c r="E45" s="311">
        <v>510000</v>
      </c>
      <c r="F45" s="311"/>
      <c r="G45" s="311"/>
      <c r="H45" s="311">
        <f t="shared" si="1"/>
        <v>510000</v>
      </c>
    </row>
    <row r="46" spans="1:8" ht="19.5" customHeight="1">
      <c r="A46" s="121" t="s">
        <v>204</v>
      </c>
      <c r="B46" s="126" t="s">
        <v>331</v>
      </c>
      <c r="C46" s="120" t="s">
        <v>332</v>
      </c>
      <c r="D46" s="311"/>
      <c r="E46" s="311"/>
      <c r="F46" s="311"/>
      <c r="G46" s="311"/>
      <c r="H46" s="311">
        <f t="shared" si="1"/>
        <v>0</v>
      </c>
    </row>
    <row r="47" spans="1:8" ht="19.5" customHeight="1">
      <c r="A47" s="121" t="s">
        <v>205</v>
      </c>
      <c r="B47" s="126" t="s">
        <v>333</v>
      </c>
      <c r="C47" s="120" t="s">
        <v>334</v>
      </c>
      <c r="D47" s="311">
        <v>642600</v>
      </c>
      <c r="E47" s="311">
        <v>642600</v>
      </c>
      <c r="F47" s="311"/>
      <c r="G47" s="311"/>
      <c r="H47" s="311">
        <f t="shared" si="1"/>
        <v>642600</v>
      </c>
    </row>
    <row r="48" spans="1:8" ht="19.5" customHeight="1">
      <c r="A48" s="121" t="s">
        <v>206</v>
      </c>
      <c r="B48" s="126" t="s">
        <v>335</v>
      </c>
      <c r="C48" s="120" t="s">
        <v>336</v>
      </c>
      <c r="D48" s="311">
        <v>585000</v>
      </c>
      <c r="E48" s="311">
        <v>585000</v>
      </c>
      <c r="F48" s="311"/>
      <c r="G48" s="311"/>
      <c r="H48" s="311">
        <f t="shared" si="1"/>
        <v>585000</v>
      </c>
    </row>
    <row r="49" spans="1:8" ht="19.5" customHeight="1">
      <c r="A49" s="121" t="s">
        <v>207</v>
      </c>
      <c r="B49" s="126" t="s">
        <v>337</v>
      </c>
      <c r="C49" s="120" t="s">
        <v>338</v>
      </c>
      <c r="D49" s="311">
        <v>100000</v>
      </c>
      <c r="E49" s="311">
        <v>100000</v>
      </c>
      <c r="F49" s="311"/>
      <c r="G49" s="311"/>
      <c r="H49" s="311">
        <f t="shared" si="1"/>
        <v>100000</v>
      </c>
    </row>
    <row r="50" spans="1:8" ht="19.5" customHeight="1">
      <c r="A50" s="121" t="s">
        <v>208</v>
      </c>
      <c r="B50" s="126" t="s">
        <v>339</v>
      </c>
      <c r="C50" s="120" t="s">
        <v>340</v>
      </c>
      <c r="D50" s="311"/>
      <c r="E50" s="311"/>
      <c r="F50" s="311"/>
      <c r="G50" s="311"/>
      <c r="H50" s="311">
        <f t="shared" si="1"/>
        <v>0</v>
      </c>
    </row>
    <row r="51" spans="1:8" ht="19.5" customHeight="1">
      <c r="A51" s="121">
        <v>43</v>
      </c>
      <c r="B51" s="126" t="s">
        <v>341</v>
      </c>
      <c r="C51" s="120" t="s">
        <v>342</v>
      </c>
      <c r="D51" s="311"/>
      <c r="E51" s="311"/>
      <c r="F51" s="311"/>
      <c r="G51" s="311"/>
      <c r="H51" s="311">
        <f t="shared" si="1"/>
        <v>0</v>
      </c>
    </row>
    <row r="52" spans="1:8" ht="19.5" customHeight="1">
      <c r="A52" s="121">
        <v>44</v>
      </c>
      <c r="B52" s="126" t="s">
        <v>343</v>
      </c>
      <c r="C52" s="120" t="s">
        <v>344</v>
      </c>
      <c r="D52" s="311"/>
      <c r="E52" s="311"/>
      <c r="F52" s="311"/>
      <c r="G52" s="311"/>
      <c r="H52" s="311">
        <f t="shared" si="1"/>
        <v>0</v>
      </c>
    </row>
    <row r="53" spans="1:8" ht="19.5" customHeight="1">
      <c r="A53" s="65">
        <v>45</v>
      </c>
      <c r="B53" s="66" t="s">
        <v>345</v>
      </c>
      <c r="C53" s="67" t="s">
        <v>346</v>
      </c>
      <c r="D53" s="310">
        <f>SUM(D42:D52)</f>
        <v>5717600</v>
      </c>
      <c r="E53" s="310">
        <f>SUM(E42:E52)</f>
        <v>5717600</v>
      </c>
      <c r="F53" s="310">
        <f>SUM(F42:F52)</f>
        <v>0</v>
      </c>
      <c r="G53" s="310">
        <f>SUM(G42:G52)</f>
        <v>0</v>
      </c>
      <c r="H53" s="310">
        <f t="shared" si="1"/>
        <v>5717600</v>
      </c>
    </row>
    <row r="54" spans="1:8" ht="19.5" customHeight="1">
      <c r="A54" s="121">
        <v>46</v>
      </c>
      <c r="B54" s="126" t="s">
        <v>347</v>
      </c>
      <c r="C54" s="120" t="s">
        <v>348</v>
      </c>
      <c r="D54" s="311"/>
      <c r="E54" s="311"/>
      <c r="F54" s="311"/>
      <c r="G54" s="311"/>
      <c r="H54" s="311">
        <f t="shared" si="1"/>
        <v>0</v>
      </c>
    </row>
    <row r="55" spans="1:8" ht="19.5" customHeight="1">
      <c r="A55" s="121">
        <v>47</v>
      </c>
      <c r="B55" s="126" t="s">
        <v>349</v>
      </c>
      <c r="C55" s="120" t="s">
        <v>350</v>
      </c>
      <c r="D55" s="311">
        <v>27000000</v>
      </c>
      <c r="E55" s="311">
        <v>27000000</v>
      </c>
      <c r="F55" s="311"/>
      <c r="G55" s="311"/>
      <c r="H55" s="311">
        <f t="shared" si="1"/>
        <v>27000000</v>
      </c>
    </row>
    <row r="56" spans="1:8" ht="19.5" customHeight="1">
      <c r="A56" s="121">
        <v>48</v>
      </c>
      <c r="B56" s="126" t="s">
        <v>351</v>
      </c>
      <c r="C56" s="120" t="s">
        <v>352</v>
      </c>
      <c r="D56" s="311"/>
      <c r="E56" s="311"/>
      <c r="F56" s="311"/>
      <c r="G56" s="311"/>
      <c r="H56" s="311">
        <f t="shared" si="1"/>
        <v>0</v>
      </c>
    </row>
    <row r="57" spans="1:8" ht="19.5" customHeight="1">
      <c r="A57" s="121">
        <v>49</v>
      </c>
      <c r="B57" s="126" t="s">
        <v>353</v>
      </c>
      <c r="C57" s="120" t="s">
        <v>354</v>
      </c>
      <c r="D57" s="311"/>
      <c r="E57" s="311"/>
      <c r="F57" s="311"/>
      <c r="G57" s="311"/>
      <c r="H57" s="311">
        <f t="shared" si="1"/>
        <v>0</v>
      </c>
    </row>
    <row r="58" spans="1:8" ht="19.5" customHeight="1">
      <c r="A58" s="121">
        <v>50</v>
      </c>
      <c r="B58" s="126" t="s">
        <v>355</v>
      </c>
      <c r="C58" s="120" t="s">
        <v>356</v>
      </c>
      <c r="D58" s="311"/>
      <c r="E58" s="311"/>
      <c r="F58" s="311"/>
      <c r="G58" s="311"/>
      <c r="H58" s="311">
        <f t="shared" si="1"/>
        <v>0</v>
      </c>
    </row>
    <row r="59" spans="1:8" ht="19.5" customHeight="1">
      <c r="A59" s="65">
        <v>51</v>
      </c>
      <c r="B59" s="124" t="s">
        <v>357</v>
      </c>
      <c r="C59" s="67" t="s">
        <v>358</v>
      </c>
      <c r="D59" s="310">
        <f>SUM(D54:D58)</f>
        <v>27000000</v>
      </c>
      <c r="E59" s="310">
        <f>SUM(E54:E58)</f>
        <v>27000000</v>
      </c>
      <c r="F59" s="310"/>
      <c r="G59" s="310"/>
      <c r="H59" s="310">
        <f t="shared" si="1"/>
        <v>27000000</v>
      </c>
    </row>
    <row r="60" spans="1:8" ht="19.5" customHeight="1">
      <c r="A60" s="121">
        <v>52</v>
      </c>
      <c r="B60" s="126" t="s">
        <v>359</v>
      </c>
      <c r="C60" s="120" t="s">
        <v>360</v>
      </c>
      <c r="D60" s="311"/>
      <c r="E60" s="311"/>
      <c r="F60" s="311"/>
      <c r="G60" s="311"/>
      <c r="H60" s="311">
        <f t="shared" si="1"/>
        <v>0</v>
      </c>
    </row>
    <row r="61" spans="1:8" ht="19.5" customHeight="1">
      <c r="A61" s="121">
        <v>53</v>
      </c>
      <c r="B61" s="126" t="s">
        <v>361</v>
      </c>
      <c r="C61" s="120" t="s">
        <v>362</v>
      </c>
      <c r="D61" s="311"/>
      <c r="E61" s="311"/>
      <c r="F61" s="311"/>
      <c r="G61" s="311"/>
      <c r="H61" s="311">
        <f t="shared" si="1"/>
        <v>0</v>
      </c>
    </row>
    <row r="62" spans="1:8" ht="19.5" customHeight="1">
      <c r="A62" s="121">
        <v>54</v>
      </c>
      <c r="B62" s="126" t="s">
        <v>363</v>
      </c>
      <c r="C62" s="120" t="s">
        <v>364</v>
      </c>
      <c r="D62" s="311"/>
      <c r="E62" s="311"/>
      <c r="F62" s="311"/>
      <c r="G62" s="311"/>
      <c r="H62" s="311">
        <f t="shared" si="1"/>
        <v>0</v>
      </c>
    </row>
    <row r="63" spans="1:8" ht="19.5" customHeight="1">
      <c r="A63" s="121">
        <v>55</v>
      </c>
      <c r="B63" s="123" t="s">
        <v>365</v>
      </c>
      <c r="C63" s="120" t="s">
        <v>366</v>
      </c>
      <c r="D63" s="311">
        <v>2150000</v>
      </c>
      <c r="E63" s="311">
        <v>2150000</v>
      </c>
      <c r="F63" s="311"/>
      <c r="G63" s="311"/>
      <c r="H63" s="311">
        <f t="shared" si="1"/>
        <v>2150000</v>
      </c>
    </row>
    <row r="64" spans="1:8" ht="19.5" customHeight="1">
      <c r="A64" s="121">
        <v>56</v>
      </c>
      <c r="B64" s="126" t="s">
        <v>367</v>
      </c>
      <c r="C64" s="120" t="s">
        <v>368</v>
      </c>
      <c r="D64" s="311"/>
      <c r="E64" s="311"/>
      <c r="F64" s="311"/>
      <c r="G64" s="311"/>
      <c r="H64" s="311">
        <f t="shared" si="1"/>
        <v>0</v>
      </c>
    </row>
    <row r="65" spans="1:8" ht="19.5" customHeight="1">
      <c r="A65" s="65">
        <v>57</v>
      </c>
      <c r="B65" s="124" t="s">
        <v>369</v>
      </c>
      <c r="C65" s="67" t="s">
        <v>370</v>
      </c>
      <c r="D65" s="310">
        <f>SUM(D60:D64)</f>
        <v>2150000</v>
      </c>
      <c r="E65" s="310">
        <f>SUM(E60:E64)</f>
        <v>2150000</v>
      </c>
      <c r="F65" s="310"/>
      <c r="G65" s="310"/>
      <c r="H65" s="310">
        <f t="shared" si="1"/>
        <v>2150000</v>
      </c>
    </row>
    <row r="66" spans="1:8" ht="19.5" customHeight="1">
      <c r="A66" s="121">
        <v>58</v>
      </c>
      <c r="B66" s="126" t="s">
        <v>371</v>
      </c>
      <c r="C66" s="120" t="s">
        <v>372</v>
      </c>
      <c r="D66" s="311"/>
      <c r="E66" s="311"/>
      <c r="F66" s="311"/>
      <c r="G66" s="311"/>
      <c r="H66" s="311">
        <f t="shared" si="1"/>
        <v>0</v>
      </c>
    </row>
    <row r="67" spans="1:8" ht="19.5" customHeight="1">
      <c r="A67" s="121">
        <v>59</v>
      </c>
      <c r="B67" s="123" t="s">
        <v>373</v>
      </c>
      <c r="C67" s="120" t="s">
        <v>374</v>
      </c>
      <c r="D67" s="311"/>
      <c r="E67" s="311"/>
      <c r="F67" s="311"/>
      <c r="G67" s="311"/>
      <c r="H67" s="311">
        <f t="shared" si="1"/>
        <v>0</v>
      </c>
    </row>
    <row r="68" spans="1:8" ht="19.5" customHeight="1">
      <c r="A68" s="121">
        <v>60</v>
      </c>
      <c r="B68" s="123" t="s">
        <v>375</v>
      </c>
      <c r="C68" s="120" t="s">
        <v>376</v>
      </c>
      <c r="D68" s="311">
        <v>300000</v>
      </c>
      <c r="E68" s="311">
        <v>300000</v>
      </c>
      <c r="F68" s="311"/>
      <c r="G68" s="311"/>
      <c r="H68" s="311">
        <f t="shared" si="1"/>
        <v>300000</v>
      </c>
    </row>
    <row r="69" spans="1:8" ht="19.5" customHeight="1">
      <c r="A69" s="121">
        <v>61</v>
      </c>
      <c r="B69" s="123" t="s">
        <v>377</v>
      </c>
      <c r="C69" s="120" t="s">
        <v>378</v>
      </c>
      <c r="D69" s="311"/>
      <c r="E69" s="311"/>
      <c r="F69" s="311"/>
      <c r="G69" s="311"/>
      <c r="H69" s="311">
        <f t="shared" si="1"/>
        <v>0</v>
      </c>
    </row>
    <row r="70" spans="1:8" ht="19.5" customHeight="1">
      <c r="A70" s="121">
        <v>62</v>
      </c>
      <c r="B70" s="126" t="s">
        <v>379</v>
      </c>
      <c r="C70" s="120" t="s">
        <v>380</v>
      </c>
      <c r="D70" s="311"/>
      <c r="E70" s="311"/>
      <c r="F70" s="311"/>
      <c r="G70" s="311"/>
      <c r="H70" s="311">
        <f t="shared" si="1"/>
        <v>0</v>
      </c>
    </row>
    <row r="71" spans="1:8" ht="19.5" customHeight="1">
      <c r="A71" s="65">
        <v>63</v>
      </c>
      <c r="B71" s="124" t="s">
        <v>381</v>
      </c>
      <c r="C71" s="67" t="s">
        <v>382</v>
      </c>
      <c r="D71" s="310">
        <f>SUM(D66:D70)</f>
        <v>300000</v>
      </c>
      <c r="E71" s="310">
        <f>SUM(E66:E70)</f>
        <v>300000</v>
      </c>
      <c r="F71" s="310"/>
      <c r="G71" s="310"/>
      <c r="H71" s="310">
        <f t="shared" si="1"/>
        <v>300000</v>
      </c>
    </row>
    <row r="72" spans="1:8" ht="19.5" customHeight="1">
      <c r="A72" s="65">
        <v>64</v>
      </c>
      <c r="B72" s="66" t="s">
        <v>383</v>
      </c>
      <c r="C72" s="67" t="s">
        <v>384</v>
      </c>
      <c r="D72" s="328">
        <f>D21+D27+D41+D53+D59+D65+D71</f>
        <v>366549143</v>
      </c>
      <c r="E72" s="328">
        <f>E21+E27+E41+E53+E59+E65+E71</f>
        <v>366549143</v>
      </c>
      <c r="F72" s="328">
        <f>F21+F27+F41+F53+F59+F65+F71</f>
        <v>0</v>
      </c>
      <c r="G72" s="328">
        <f>G21+G27+G41+G53+G59+G65+G71</f>
        <v>0</v>
      </c>
      <c r="H72" s="310">
        <f t="shared" si="1"/>
        <v>366549143</v>
      </c>
    </row>
    <row r="73" spans="1:8" ht="19.5" customHeight="1">
      <c r="A73" s="127"/>
      <c r="B73" s="127"/>
      <c r="C73" s="127"/>
      <c r="D73" s="111"/>
      <c r="E73" s="111"/>
      <c r="F73" s="111"/>
      <c r="G73" s="111"/>
      <c r="H73" s="117">
        <f>SUM(E73:G73)</f>
        <v>0</v>
      </c>
    </row>
    <row r="74" spans="1:8" ht="19.5" customHeight="1">
      <c r="A74" s="127"/>
      <c r="B74" s="127"/>
      <c r="C74" s="127"/>
      <c r="D74" s="111"/>
      <c r="E74" s="111"/>
      <c r="F74" s="111"/>
      <c r="G74" s="111"/>
      <c r="H74" s="117">
        <f>SUM(E74:G74)</f>
        <v>0</v>
      </c>
    </row>
    <row r="75" spans="1:8" ht="19.5" customHeight="1">
      <c r="A75" s="111"/>
      <c r="B75" s="111"/>
      <c r="C75" s="111"/>
      <c r="D75" s="111"/>
      <c r="E75" s="111"/>
      <c r="F75" s="111"/>
      <c r="G75" s="111"/>
      <c r="H75" s="117">
        <f>SUM(E75:G75)</f>
        <v>0</v>
      </c>
    </row>
    <row r="76" spans="1:8" ht="44.25" customHeight="1">
      <c r="A76" s="64" t="s">
        <v>223</v>
      </c>
      <c r="B76" s="61" t="s">
        <v>26</v>
      </c>
      <c r="C76" s="62" t="s">
        <v>222</v>
      </c>
      <c r="D76" s="63" t="s">
        <v>387</v>
      </c>
      <c r="E76" s="63" t="s">
        <v>618</v>
      </c>
      <c r="F76" s="63" t="s">
        <v>619</v>
      </c>
      <c r="G76" s="63" t="s">
        <v>620</v>
      </c>
      <c r="H76" s="171" t="s">
        <v>664</v>
      </c>
    </row>
    <row r="77" spans="1:8" ht="19.5" customHeight="1">
      <c r="A77" s="117" t="s">
        <v>186</v>
      </c>
      <c r="B77" s="128" t="s">
        <v>479</v>
      </c>
      <c r="C77" s="129" t="s">
        <v>509</v>
      </c>
      <c r="D77" s="117"/>
      <c r="E77" s="117"/>
      <c r="F77" s="117"/>
      <c r="G77" s="117"/>
      <c r="H77" s="117">
        <f aca="true" t="shared" si="2" ref="H77:H107">SUM(E77:G77)</f>
        <v>0</v>
      </c>
    </row>
    <row r="78" spans="1:8" ht="19.5" customHeight="1">
      <c r="A78" s="117" t="s">
        <v>187</v>
      </c>
      <c r="B78" s="130" t="s">
        <v>480</v>
      </c>
      <c r="C78" s="129" t="s">
        <v>510</v>
      </c>
      <c r="D78" s="117"/>
      <c r="E78" s="117"/>
      <c r="F78" s="117"/>
      <c r="G78" s="117"/>
      <c r="H78" s="117">
        <f t="shared" si="2"/>
        <v>0</v>
      </c>
    </row>
    <row r="79" spans="1:8" ht="19.5" customHeight="1">
      <c r="A79" s="117" t="s">
        <v>188</v>
      </c>
      <c r="B79" s="128" t="s">
        <v>481</v>
      </c>
      <c r="C79" s="129" t="s">
        <v>511</v>
      </c>
      <c r="D79" s="117"/>
      <c r="E79" s="117"/>
      <c r="F79" s="117"/>
      <c r="G79" s="117"/>
      <c r="H79" s="117">
        <f t="shared" si="2"/>
        <v>0</v>
      </c>
    </row>
    <row r="80" spans="1:8" ht="19.5" customHeight="1">
      <c r="A80" s="125" t="s">
        <v>389</v>
      </c>
      <c r="B80" s="131" t="s">
        <v>482</v>
      </c>
      <c r="C80" s="132" t="s">
        <v>512</v>
      </c>
      <c r="D80" s="125">
        <f>SUM(D77:D79)</f>
        <v>0</v>
      </c>
      <c r="E80" s="125">
        <f>SUM(E77:E79)</f>
        <v>0</v>
      </c>
      <c r="F80" s="125"/>
      <c r="G80" s="125"/>
      <c r="H80" s="125">
        <f t="shared" si="2"/>
        <v>0</v>
      </c>
    </row>
    <row r="81" spans="1:8" ht="19.5" customHeight="1">
      <c r="A81" s="117" t="s">
        <v>450</v>
      </c>
      <c r="B81" s="130" t="s">
        <v>483</v>
      </c>
      <c r="C81" s="129" t="s">
        <v>513</v>
      </c>
      <c r="D81" s="322"/>
      <c r="E81" s="311"/>
      <c r="F81" s="311"/>
      <c r="G81" s="311"/>
      <c r="H81" s="311">
        <f t="shared" si="2"/>
        <v>0</v>
      </c>
    </row>
    <row r="82" spans="1:8" ht="19.5" customHeight="1">
      <c r="A82" s="117" t="s">
        <v>451</v>
      </c>
      <c r="B82" s="128" t="s">
        <v>484</v>
      </c>
      <c r="C82" s="129" t="s">
        <v>514</v>
      </c>
      <c r="D82" s="311"/>
      <c r="E82" s="311"/>
      <c r="F82" s="311"/>
      <c r="G82" s="311"/>
      <c r="H82" s="311">
        <f>SUM(E82:G82)</f>
        <v>0</v>
      </c>
    </row>
    <row r="83" spans="1:8" ht="19.5" customHeight="1">
      <c r="A83" s="117" t="s">
        <v>452</v>
      </c>
      <c r="B83" s="130" t="s">
        <v>485</v>
      </c>
      <c r="C83" s="129" t="s">
        <v>515</v>
      </c>
      <c r="D83" s="311"/>
      <c r="E83" s="311"/>
      <c r="F83" s="311"/>
      <c r="G83" s="311"/>
      <c r="H83" s="311">
        <f t="shared" si="2"/>
        <v>0</v>
      </c>
    </row>
    <row r="84" spans="1:8" ht="19.5" customHeight="1">
      <c r="A84" s="117" t="s">
        <v>453</v>
      </c>
      <c r="B84" s="128" t="s">
        <v>486</v>
      </c>
      <c r="C84" s="129" t="s">
        <v>516</v>
      </c>
      <c r="D84" s="311"/>
      <c r="E84" s="311"/>
      <c r="F84" s="311"/>
      <c r="G84" s="311"/>
      <c r="H84" s="311">
        <f t="shared" si="2"/>
        <v>0</v>
      </c>
    </row>
    <row r="85" spans="1:8" ht="19.5" customHeight="1">
      <c r="A85" s="117" t="s">
        <v>454</v>
      </c>
      <c r="B85" s="133" t="s">
        <v>487</v>
      </c>
      <c r="C85" s="134" t="s">
        <v>517</v>
      </c>
      <c r="D85" s="311">
        <f>SUM(D81:D84)</f>
        <v>0</v>
      </c>
      <c r="E85" s="311">
        <f>SUM(E81:E84)</f>
        <v>0</v>
      </c>
      <c r="F85" s="311"/>
      <c r="G85" s="311"/>
      <c r="H85" s="311">
        <f t="shared" si="2"/>
        <v>0</v>
      </c>
    </row>
    <row r="86" spans="1:8" ht="19.5" customHeight="1">
      <c r="A86" s="117" t="s">
        <v>455</v>
      </c>
      <c r="B86" s="129" t="s">
        <v>488</v>
      </c>
      <c r="C86" s="129" t="s">
        <v>518</v>
      </c>
      <c r="D86" s="311">
        <v>33818535</v>
      </c>
      <c r="E86" s="311">
        <v>33818535</v>
      </c>
      <c r="F86" s="311"/>
      <c r="G86" s="311"/>
      <c r="H86" s="311">
        <f t="shared" si="2"/>
        <v>33818535</v>
      </c>
    </row>
    <row r="87" spans="1:8" ht="19.5" customHeight="1">
      <c r="A87" s="117" t="s">
        <v>456</v>
      </c>
      <c r="B87" s="129" t="s">
        <v>489</v>
      </c>
      <c r="C87" s="129" t="s">
        <v>519</v>
      </c>
      <c r="D87" s="311"/>
      <c r="E87" s="311"/>
      <c r="F87" s="311"/>
      <c r="G87" s="311"/>
      <c r="H87" s="311">
        <f t="shared" si="2"/>
        <v>0</v>
      </c>
    </row>
    <row r="88" spans="1:8" ht="19.5" customHeight="1">
      <c r="A88" s="117" t="s">
        <v>457</v>
      </c>
      <c r="B88" s="134" t="s">
        <v>490</v>
      </c>
      <c r="C88" s="134" t="s">
        <v>520</v>
      </c>
      <c r="D88" s="311">
        <f>SUM(D86:D87)</f>
        <v>33818535</v>
      </c>
      <c r="E88" s="311">
        <f>SUM(E86:E87)</f>
        <v>33818535</v>
      </c>
      <c r="F88" s="311"/>
      <c r="G88" s="311"/>
      <c r="H88" s="311">
        <f t="shared" si="2"/>
        <v>33818535</v>
      </c>
    </row>
    <row r="89" spans="1:8" ht="19.5" customHeight="1">
      <c r="A89" s="117" t="s">
        <v>458</v>
      </c>
      <c r="B89" s="128" t="s">
        <v>491</v>
      </c>
      <c r="C89" s="129" t="s">
        <v>521</v>
      </c>
      <c r="D89" s="311"/>
      <c r="E89" s="311"/>
      <c r="F89" s="311"/>
      <c r="G89" s="311"/>
      <c r="H89" s="311">
        <f t="shared" si="2"/>
        <v>0</v>
      </c>
    </row>
    <row r="90" spans="1:8" ht="19.5" customHeight="1">
      <c r="A90" s="117" t="s">
        <v>459</v>
      </c>
      <c r="B90" s="128" t="s">
        <v>492</v>
      </c>
      <c r="C90" s="129" t="s">
        <v>522</v>
      </c>
      <c r="D90" s="311"/>
      <c r="E90" s="311"/>
      <c r="F90" s="311"/>
      <c r="G90" s="311"/>
      <c r="H90" s="311">
        <f t="shared" si="2"/>
        <v>0</v>
      </c>
    </row>
    <row r="91" spans="1:8" ht="19.5" customHeight="1">
      <c r="A91" s="117" t="s">
        <v>460</v>
      </c>
      <c r="B91" s="128" t="s">
        <v>493</v>
      </c>
      <c r="C91" s="129" t="s">
        <v>523</v>
      </c>
      <c r="D91" s="311"/>
      <c r="E91" s="311"/>
      <c r="F91" s="311"/>
      <c r="G91" s="311"/>
      <c r="H91" s="311">
        <f t="shared" si="2"/>
        <v>0</v>
      </c>
    </row>
    <row r="92" spans="1:8" ht="19.5" customHeight="1">
      <c r="A92" s="117" t="s">
        <v>461</v>
      </c>
      <c r="B92" s="128" t="s">
        <v>494</v>
      </c>
      <c r="C92" s="129" t="s">
        <v>524</v>
      </c>
      <c r="D92" s="311"/>
      <c r="E92" s="311"/>
      <c r="F92" s="311"/>
      <c r="G92" s="311"/>
      <c r="H92" s="311">
        <f t="shared" si="2"/>
        <v>0</v>
      </c>
    </row>
    <row r="93" spans="1:8" ht="19.5" customHeight="1">
      <c r="A93" s="117" t="s">
        <v>462</v>
      </c>
      <c r="B93" s="130" t="s">
        <v>495</v>
      </c>
      <c r="C93" s="129" t="s">
        <v>525</v>
      </c>
      <c r="D93" s="311"/>
      <c r="E93" s="311"/>
      <c r="F93" s="311"/>
      <c r="G93" s="311"/>
      <c r="H93" s="311">
        <f t="shared" si="2"/>
        <v>0</v>
      </c>
    </row>
    <row r="94" spans="1:8" ht="19.5" customHeight="1">
      <c r="A94" s="117" t="s">
        <v>463</v>
      </c>
      <c r="B94" s="130" t="s">
        <v>496</v>
      </c>
      <c r="C94" s="129" t="s">
        <v>526</v>
      </c>
      <c r="D94" s="311"/>
      <c r="E94" s="311"/>
      <c r="F94" s="311"/>
      <c r="G94" s="311"/>
      <c r="H94" s="311">
        <f t="shared" si="2"/>
        <v>0</v>
      </c>
    </row>
    <row r="95" spans="1:8" ht="19.5" customHeight="1">
      <c r="A95" s="117" t="s">
        <v>464</v>
      </c>
      <c r="B95" s="130" t="s">
        <v>497</v>
      </c>
      <c r="C95" s="129" t="s">
        <v>527</v>
      </c>
      <c r="D95" s="311"/>
      <c r="E95" s="311"/>
      <c r="F95" s="311"/>
      <c r="G95" s="311"/>
      <c r="H95" s="311">
        <f t="shared" si="2"/>
        <v>0</v>
      </c>
    </row>
    <row r="96" spans="1:8" ht="19.5" customHeight="1">
      <c r="A96" s="117" t="s">
        <v>465</v>
      </c>
      <c r="B96" s="135" t="s">
        <v>498</v>
      </c>
      <c r="C96" s="134" t="s">
        <v>528</v>
      </c>
      <c r="D96" s="311">
        <f>SUM(D94:D95)</f>
        <v>0</v>
      </c>
      <c r="E96" s="311">
        <f>SUM(E94:E95)</f>
        <v>0</v>
      </c>
      <c r="F96" s="311"/>
      <c r="G96" s="311"/>
      <c r="H96" s="311">
        <f t="shared" si="2"/>
        <v>0</v>
      </c>
    </row>
    <row r="97" spans="1:8" ht="19.5" customHeight="1">
      <c r="A97" s="117" t="s">
        <v>466</v>
      </c>
      <c r="B97" s="135" t="s">
        <v>499</v>
      </c>
      <c r="C97" s="134" t="s">
        <v>529</v>
      </c>
      <c r="D97" s="311">
        <v>34618535</v>
      </c>
      <c r="E97" s="311">
        <v>34618535</v>
      </c>
      <c r="F97" s="311"/>
      <c r="G97" s="311"/>
      <c r="H97" s="311">
        <f t="shared" si="2"/>
        <v>34618535</v>
      </c>
    </row>
    <row r="98" spans="1:8" ht="19.5" customHeight="1">
      <c r="A98" s="117" t="s">
        <v>467</v>
      </c>
      <c r="B98" s="130" t="s">
        <v>500</v>
      </c>
      <c r="C98" s="129" t="s">
        <v>530</v>
      </c>
      <c r="D98" s="311"/>
      <c r="E98" s="311"/>
      <c r="F98" s="311"/>
      <c r="G98" s="311"/>
      <c r="H98" s="311">
        <f t="shared" si="2"/>
        <v>0</v>
      </c>
    </row>
    <row r="99" spans="1:8" ht="19.5" customHeight="1">
      <c r="A99" s="117" t="s">
        <v>468</v>
      </c>
      <c r="B99" s="130" t="s">
        <v>501</v>
      </c>
      <c r="C99" s="129" t="s">
        <v>531</v>
      </c>
      <c r="D99" s="311"/>
      <c r="E99" s="311"/>
      <c r="F99" s="311"/>
      <c r="G99" s="311"/>
      <c r="H99" s="311">
        <f t="shared" si="2"/>
        <v>0</v>
      </c>
    </row>
    <row r="100" spans="1:8" ht="19.5" customHeight="1">
      <c r="A100" s="117" t="s">
        <v>469</v>
      </c>
      <c r="B100" s="128" t="s">
        <v>502</v>
      </c>
      <c r="C100" s="129" t="s">
        <v>532</v>
      </c>
      <c r="D100" s="311"/>
      <c r="E100" s="311"/>
      <c r="F100" s="311"/>
      <c r="G100" s="311"/>
      <c r="H100" s="311">
        <f t="shared" si="2"/>
        <v>0</v>
      </c>
    </row>
    <row r="101" spans="1:8" ht="19.5" customHeight="1">
      <c r="A101" s="117" t="s">
        <v>470</v>
      </c>
      <c r="B101" s="128" t="s">
        <v>503</v>
      </c>
      <c r="C101" s="129" t="s">
        <v>533</v>
      </c>
      <c r="D101" s="311"/>
      <c r="E101" s="311"/>
      <c r="F101" s="311"/>
      <c r="G101" s="311"/>
      <c r="H101" s="311">
        <f t="shared" si="2"/>
        <v>0</v>
      </c>
    </row>
    <row r="102" spans="1:8" ht="19.5" customHeight="1">
      <c r="A102" s="117" t="s">
        <v>471</v>
      </c>
      <c r="B102" s="128" t="s">
        <v>504</v>
      </c>
      <c r="C102" s="129" t="s">
        <v>534</v>
      </c>
      <c r="D102" s="311"/>
      <c r="E102" s="311"/>
      <c r="F102" s="311"/>
      <c r="G102" s="311"/>
      <c r="H102" s="311">
        <f t="shared" si="2"/>
        <v>0</v>
      </c>
    </row>
    <row r="103" spans="1:8" ht="19.5" customHeight="1">
      <c r="A103" s="117" t="s">
        <v>472</v>
      </c>
      <c r="B103" s="133" t="s">
        <v>505</v>
      </c>
      <c r="C103" s="134" t="s">
        <v>535</v>
      </c>
      <c r="D103" s="311">
        <f>SUM(D98:D102)</f>
        <v>0</v>
      </c>
      <c r="E103" s="311">
        <f>SUM(E98:E102)</f>
        <v>0</v>
      </c>
      <c r="F103" s="311"/>
      <c r="G103" s="311"/>
      <c r="H103" s="311">
        <f t="shared" si="2"/>
        <v>0</v>
      </c>
    </row>
    <row r="104" spans="1:8" ht="19.5" customHeight="1">
      <c r="A104" s="117" t="s">
        <v>473</v>
      </c>
      <c r="B104" s="130" t="s">
        <v>506</v>
      </c>
      <c r="C104" s="129" t="s">
        <v>536</v>
      </c>
      <c r="D104" s="311"/>
      <c r="E104" s="311"/>
      <c r="F104" s="311"/>
      <c r="G104" s="311"/>
      <c r="H104" s="311">
        <f t="shared" si="2"/>
        <v>0</v>
      </c>
    </row>
    <row r="105" spans="1:8" ht="19.5" customHeight="1">
      <c r="A105" s="117" t="s">
        <v>474</v>
      </c>
      <c r="B105" s="130" t="s">
        <v>507</v>
      </c>
      <c r="C105" s="129" t="s">
        <v>537</v>
      </c>
      <c r="D105" s="311"/>
      <c r="E105" s="311"/>
      <c r="F105" s="311"/>
      <c r="G105" s="311"/>
      <c r="H105" s="311">
        <f t="shared" si="2"/>
        <v>0</v>
      </c>
    </row>
    <row r="106" spans="1:8" ht="19.5" customHeight="1">
      <c r="A106" s="117" t="s">
        <v>475</v>
      </c>
      <c r="B106" s="133" t="s">
        <v>508</v>
      </c>
      <c r="C106" s="134" t="s">
        <v>538</v>
      </c>
      <c r="D106" s="311">
        <f>D97+D103+D104+D105</f>
        <v>34618535</v>
      </c>
      <c r="E106" s="311">
        <f>E97+E103+E104+E105</f>
        <v>34618535</v>
      </c>
      <c r="F106" s="311"/>
      <c r="G106" s="311"/>
      <c r="H106" s="311">
        <f t="shared" si="2"/>
        <v>34618535</v>
      </c>
    </row>
    <row r="107" spans="1:8" ht="19.5" customHeight="1">
      <c r="A107" s="117"/>
      <c r="B107" s="117"/>
      <c r="C107" s="117"/>
      <c r="D107" s="311"/>
      <c r="E107" s="311"/>
      <c r="F107" s="311"/>
      <c r="G107" s="311"/>
      <c r="H107" s="311">
        <f t="shared" si="2"/>
        <v>0</v>
      </c>
    </row>
    <row r="108" spans="1:8" ht="19.5" customHeight="1">
      <c r="A108" s="172"/>
      <c r="B108" s="172"/>
      <c r="C108" s="172"/>
      <c r="D108" s="329"/>
      <c r="E108" s="329"/>
      <c r="F108" s="329"/>
      <c r="G108" s="329"/>
      <c r="H108" s="329"/>
    </row>
    <row r="109" spans="1:8" ht="19.5" customHeight="1">
      <c r="A109" s="172"/>
      <c r="B109" s="173" t="s">
        <v>628</v>
      </c>
      <c r="C109" s="173"/>
      <c r="D109" s="330">
        <f>D72</f>
        <v>366549143</v>
      </c>
      <c r="E109" s="330">
        <f>E72</f>
        <v>366549143</v>
      </c>
      <c r="F109" s="330"/>
      <c r="G109" s="330"/>
      <c r="H109" s="330">
        <f>SUM(E109:G109)</f>
        <v>366549143</v>
      </c>
    </row>
    <row r="110" spans="1:8" ht="19.5" customHeight="1">
      <c r="A110" s="172"/>
      <c r="B110" s="173" t="s">
        <v>629</v>
      </c>
      <c r="C110" s="173"/>
      <c r="D110" s="330">
        <f>D106</f>
        <v>34618535</v>
      </c>
      <c r="E110" s="330">
        <f>E106</f>
        <v>34618535</v>
      </c>
      <c r="F110" s="330"/>
      <c r="G110" s="330"/>
      <c r="H110" s="330">
        <f>SUM(E110:G110)</f>
        <v>34618535</v>
      </c>
    </row>
    <row r="111" spans="1:8" ht="19.5" customHeight="1" thickBot="1">
      <c r="A111" s="175"/>
      <c r="B111" s="176" t="s">
        <v>621</v>
      </c>
      <c r="C111" s="176"/>
      <c r="D111" s="331">
        <f>SUM(D109:D110)</f>
        <v>401167678</v>
      </c>
      <c r="E111" s="331">
        <f>SUM(E109:E110)</f>
        <v>401167678</v>
      </c>
      <c r="F111" s="331"/>
      <c r="G111" s="331"/>
      <c r="H111" s="331">
        <f>SUM(E111:G111)</f>
        <v>401167678</v>
      </c>
    </row>
    <row r="112" spans="1:8" s="44" customFormat="1" ht="19.5" customHeight="1" thickTop="1">
      <c r="A112" s="174"/>
      <c r="B112" s="174"/>
      <c r="C112" s="174"/>
      <c r="D112" s="174"/>
      <c r="E112" s="174"/>
      <c r="F112" s="174"/>
      <c r="G112" s="174"/>
      <c r="H112" s="174"/>
    </row>
    <row r="113" spans="1:8" s="44" customFormat="1" ht="19.5" customHeight="1">
      <c r="A113" s="174"/>
      <c r="B113" s="174"/>
      <c r="C113" s="174"/>
      <c r="D113" s="174"/>
      <c r="E113" s="174"/>
      <c r="F113" s="174"/>
      <c r="G113" s="174"/>
      <c r="H113" s="174"/>
    </row>
    <row r="115" s="170" customFormat="1" ht="12.75"/>
    <row r="116" spans="1:8" ht="31.5">
      <c r="A116" s="30" t="s">
        <v>223</v>
      </c>
      <c r="B116" s="31" t="s">
        <v>26</v>
      </c>
      <c r="C116" s="32" t="s">
        <v>222</v>
      </c>
      <c r="D116" s="35" t="s">
        <v>254</v>
      </c>
      <c r="E116" s="63" t="s">
        <v>618</v>
      </c>
      <c r="F116" s="63" t="s">
        <v>619</v>
      </c>
      <c r="G116" s="63" t="s">
        <v>620</v>
      </c>
      <c r="H116" s="35" t="s">
        <v>255</v>
      </c>
    </row>
    <row r="117" spans="1:8" ht="12.75">
      <c r="A117" s="6" t="s">
        <v>186</v>
      </c>
      <c r="B117" s="2" t="s">
        <v>187</v>
      </c>
      <c r="C117" s="2" t="s">
        <v>188</v>
      </c>
      <c r="D117" s="1"/>
      <c r="E117" s="1"/>
      <c r="F117" s="1"/>
      <c r="G117" s="1"/>
      <c r="H117" s="1">
        <f>SUM(D117:G117)</f>
        <v>0</v>
      </c>
    </row>
    <row r="118" spans="1:8" ht="12.75">
      <c r="A118" s="7" t="s">
        <v>0</v>
      </c>
      <c r="B118" s="8" t="s">
        <v>20</v>
      </c>
      <c r="C118" s="9" t="s">
        <v>51</v>
      </c>
      <c r="D118" s="303">
        <v>39488800</v>
      </c>
      <c r="E118" s="303">
        <v>39488800</v>
      </c>
      <c r="F118" s="303"/>
      <c r="G118" s="303"/>
      <c r="H118" s="303">
        <f>SUM(E118:G118)</f>
        <v>39488800</v>
      </c>
    </row>
    <row r="119" spans="1:8" ht="12.75">
      <c r="A119" s="7" t="s">
        <v>1</v>
      </c>
      <c r="B119" s="8" t="s">
        <v>47</v>
      </c>
      <c r="C119" s="10" t="s">
        <v>50</v>
      </c>
      <c r="D119" s="303">
        <v>732000</v>
      </c>
      <c r="E119" s="303">
        <v>732000</v>
      </c>
      <c r="F119" s="303"/>
      <c r="G119" s="303"/>
      <c r="H119" s="303">
        <f aca="true" t="shared" si="3" ref="H119:H182">SUM(E119:G119)</f>
        <v>732000</v>
      </c>
    </row>
    <row r="120" spans="1:8" ht="12.75">
      <c r="A120" s="7" t="s">
        <v>2</v>
      </c>
      <c r="B120" s="8" t="s">
        <v>46</v>
      </c>
      <c r="C120" s="10" t="s">
        <v>49</v>
      </c>
      <c r="D120" s="303"/>
      <c r="E120" s="303"/>
      <c r="F120" s="303"/>
      <c r="G120" s="303"/>
      <c r="H120" s="303">
        <f t="shared" si="3"/>
        <v>0</v>
      </c>
    </row>
    <row r="121" spans="1:8" ht="12.75">
      <c r="A121" s="7" t="s">
        <v>3</v>
      </c>
      <c r="B121" s="11" t="s">
        <v>19</v>
      </c>
      <c r="C121" s="10" t="s">
        <v>48</v>
      </c>
      <c r="D121" s="303"/>
      <c r="E121" s="303"/>
      <c r="F121" s="303"/>
      <c r="G121" s="303"/>
      <c r="H121" s="303">
        <f t="shared" si="3"/>
        <v>0</v>
      </c>
    </row>
    <row r="122" spans="1:8" ht="12.75">
      <c r="A122" s="7" t="s">
        <v>4</v>
      </c>
      <c r="B122" s="11" t="s">
        <v>16</v>
      </c>
      <c r="C122" s="10" t="s">
        <v>45</v>
      </c>
      <c r="D122" s="303"/>
      <c r="E122" s="303"/>
      <c r="F122" s="303"/>
      <c r="G122" s="303"/>
      <c r="H122" s="303">
        <f t="shared" si="3"/>
        <v>0</v>
      </c>
    </row>
    <row r="123" spans="1:8" ht="12.75">
      <c r="A123" s="7" t="s">
        <v>5</v>
      </c>
      <c r="B123" s="11" t="s">
        <v>17</v>
      </c>
      <c r="C123" s="10" t="s">
        <v>44</v>
      </c>
      <c r="D123" s="303"/>
      <c r="E123" s="303"/>
      <c r="F123" s="303"/>
      <c r="G123" s="303"/>
      <c r="H123" s="303">
        <f t="shared" si="3"/>
        <v>0</v>
      </c>
    </row>
    <row r="124" spans="1:8" ht="12.75">
      <c r="A124" s="7" t="s">
        <v>6</v>
      </c>
      <c r="B124" s="11" t="s">
        <v>21</v>
      </c>
      <c r="C124" s="10" t="s">
        <v>43</v>
      </c>
      <c r="D124" s="303"/>
      <c r="E124" s="303"/>
      <c r="F124" s="303"/>
      <c r="G124" s="303"/>
      <c r="H124" s="303">
        <f t="shared" si="3"/>
        <v>0</v>
      </c>
    </row>
    <row r="125" spans="1:8" ht="12.75">
      <c r="A125" s="7" t="s">
        <v>7</v>
      </c>
      <c r="B125" s="11" t="s">
        <v>41</v>
      </c>
      <c r="C125" s="10" t="s">
        <v>42</v>
      </c>
      <c r="D125" s="303"/>
      <c r="E125" s="303"/>
      <c r="F125" s="303"/>
      <c r="G125" s="303"/>
      <c r="H125" s="303">
        <f t="shared" si="3"/>
        <v>0</v>
      </c>
    </row>
    <row r="126" spans="1:8" ht="12.75">
      <c r="A126" s="7" t="s">
        <v>8</v>
      </c>
      <c r="B126" s="12" t="s">
        <v>18</v>
      </c>
      <c r="C126" s="10" t="s">
        <v>40</v>
      </c>
      <c r="D126" s="303"/>
      <c r="E126" s="303"/>
      <c r="F126" s="303"/>
      <c r="G126" s="303"/>
      <c r="H126" s="303">
        <f t="shared" si="3"/>
        <v>0</v>
      </c>
    </row>
    <row r="127" spans="1:8" ht="12.75">
      <c r="A127" s="7" t="s">
        <v>9</v>
      </c>
      <c r="B127" s="12" t="s">
        <v>37</v>
      </c>
      <c r="C127" s="10" t="s">
        <v>39</v>
      </c>
      <c r="D127" s="303">
        <v>48000</v>
      </c>
      <c r="E127" s="303">
        <v>48000</v>
      </c>
      <c r="F127" s="303"/>
      <c r="G127" s="303"/>
      <c r="H127" s="303">
        <f t="shared" si="3"/>
        <v>48000</v>
      </c>
    </row>
    <row r="128" spans="1:8" ht="12.75">
      <c r="A128" s="7" t="s">
        <v>10</v>
      </c>
      <c r="B128" s="12" t="s">
        <v>36</v>
      </c>
      <c r="C128" s="10" t="s">
        <v>38</v>
      </c>
      <c r="D128" s="303"/>
      <c r="E128" s="303"/>
      <c r="F128" s="303"/>
      <c r="G128" s="303"/>
      <c r="H128" s="303">
        <f t="shared" si="3"/>
        <v>0</v>
      </c>
    </row>
    <row r="129" spans="1:8" ht="12.75">
      <c r="A129" s="7" t="s">
        <v>11</v>
      </c>
      <c r="B129" s="12" t="s">
        <v>35</v>
      </c>
      <c r="C129" s="10" t="s">
        <v>34</v>
      </c>
      <c r="D129" s="303"/>
      <c r="E129" s="303"/>
      <c r="F129" s="303"/>
      <c r="G129" s="303"/>
      <c r="H129" s="303">
        <f t="shared" si="3"/>
        <v>0</v>
      </c>
    </row>
    <row r="130" spans="1:8" ht="12.75">
      <c r="A130" s="7" t="s">
        <v>12</v>
      </c>
      <c r="B130" s="12" t="s">
        <v>25</v>
      </c>
      <c r="C130" s="10" t="s">
        <v>33</v>
      </c>
      <c r="D130" s="303"/>
      <c r="E130" s="303"/>
      <c r="F130" s="303"/>
      <c r="G130" s="303"/>
      <c r="H130" s="303">
        <f t="shared" si="3"/>
        <v>0</v>
      </c>
    </row>
    <row r="131" spans="1:8" ht="12.75">
      <c r="A131" s="13" t="s">
        <v>13</v>
      </c>
      <c r="B131" s="14" t="s">
        <v>224</v>
      </c>
      <c r="C131" s="15" t="s">
        <v>27</v>
      </c>
      <c r="D131" s="304">
        <f>SUM(D117:D130)</f>
        <v>40268800</v>
      </c>
      <c r="E131" s="304">
        <f>SUM(E117:E130)</f>
        <v>40268800</v>
      </c>
      <c r="F131" s="304"/>
      <c r="G131" s="304"/>
      <c r="H131" s="305">
        <f t="shared" si="3"/>
        <v>40268800</v>
      </c>
    </row>
    <row r="132" spans="1:8" ht="12.75">
      <c r="A132" s="7" t="s">
        <v>14</v>
      </c>
      <c r="B132" s="12" t="s">
        <v>22</v>
      </c>
      <c r="C132" s="10" t="s">
        <v>28</v>
      </c>
      <c r="D132" s="303">
        <v>8300000</v>
      </c>
      <c r="E132" s="303">
        <v>8300000</v>
      </c>
      <c r="F132" s="303"/>
      <c r="G132" s="303"/>
      <c r="H132" s="303">
        <f t="shared" si="3"/>
        <v>8300000</v>
      </c>
    </row>
    <row r="133" spans="1:8" ht="12.75">
      <c r="A133" s="7" t="s">
        <v>15</v>
      </c>
      <c r="B133" s="12" t="s">
        <v>234</v>
      </c>
      <c r="C133" s="10" t="s">
        <v>29</v>
      </c>
      <c r="D133" s="303">
        <v>771000</v>
      </c>
      <c r="E133" s="303">
        <v>771000</v>
      </c>
      <c r="F133" s="303"/>
      <c r="G133" s="303"/>
      <c r="H133" s="303">
        <f t="shared" si="3"/>
        <v>771000</v>
      </c>
    </row>
    <row r="134" spans="1:8" ht="12.75">
      <c r="A134" s="7" t="s">
        <v>53</v>
      </c>
      <c r="B134" s="3" t="s">
        <v>23</v>
      </c>
      <c r="C134" s="10" t="s">
        <v>30</v>
      </c>
      <c r="D134" s="303"/>
      <c r="E134" s="303"/>
      <c r="F134" s="303"/>
      <c r="G134" s="303"/>
      <c r="H134" s="303">
        <f t="shared" si="3"/>
        <v>0</v>
      </c>
    </row>
    <row r="135" spans="1:8" ht="12.75">
      <c r="A135" s="13" t="s">
        <v>54</v>
      </c>
      <c r="B135" s="16" t="s">
        <v>225</v>
      </c>
      <c r="C135" s="15" t="s">
        <v>31</v>
      </c>
      <c r="D135" s="304">
        <f>SUM(D132:D134)</f>
        <v>9071000</v>
      </c>
      <c r="E135" s="304">
        <f>SUM(E132:E134)</f>
        <v>9071000</v>
      </c>
      <c r="F135" s="304"/>
      <c r="G135" s="304"/>
      <c r="H135" s="305">
        <f t="shared" si="3"/>
        <v>9071000</v>
      </c>
    </row>
    <row r="136" spans="1:8" ht="12.75">
      <c r="A136" s="17" t="s">
        <v>55</v>
      </c>
      <c r="B136" s="18" t="s">
        <v>226</v>
      </c>
      <c r="C136" s="19" t="s">
        <v>32</v>
      </c>
      <c r="D136" s="307">
        <f>D131+D135</f>
        <v>49339800</v>
      </c>
      <c r="E136" s="307">
        <f>E131+E135</f>
        <v>49339800</v>
      </c>
      <c r="F136" s="307"/>
      <c r="G136" s="307"/>
      <c r="H136" s="307">
        <f t="shared" si="3"/>
        <v>49339800</v>
      </c>
    </row>
    <row r="137" spans="1:8" ht="12.75">
      <c r="A137" s="17" t="s">
        <v>56</v>
      </c>
      <c r="B137" s="20" t="s">
        <v>24</v>
      </c>
      <c r="C137" s="19" t="s">
        <v>52</v>
      </c>
      <c r="D137" s="307">
        <v>7519100</v>
      </c>
      <c r="E137" s="307">
        <v>7519100</v>
      </c>
      <c r="F137" s="307"/>
      <c r="G137" s="307"/>
      <c r="H137" s="307">
        <f t="shared" si="3"/>
        <v>7519100</v>
      </c>
    </row>
    <row r="138" spans="1:8" ht="12.75">
      <c r="A138" s="7" t="s">
        <v>106</v>
      </c>
      <c r="B138" s="12" t="s">
        <v>63</v>
      </c>
      <c r="C138" s="10" t="s">
        <v>82</v>
      </c>
      <c r="D138" s="303">
        <v>120000</v>
      </c>
      <c r="E138" s="303">
        <v>120000</v>
      </c>
      <c r="F138" s="303"/>
      <c r="G138" s="303"/>
      <c r="H138" s="303">
        <f t="shared" si="3"/>
        <v>120000</v>
      </c>
    </row>
    <row r="139" spans="1:8" ht="12.75">
      <c r="A139" s="7" t="s">
        <v>107</v>
      </c>
      <c r="B139" s="12" t="s">
        <v>64</v>
      </c>
      <c r="C139" s="10" t="s">
        <v>83</v>
      </c>
      <c r="D139" s="303">
        <v>3156000</v>
      </c>
      <c r="E139" s="303">
        <v>3156000</v>
      </c>
      <c r="F139" s="303"/>
      <c r="G139" s="303"/>
      <c r="H139" s="303">
        <f t="shared" si="3"/>
        <v>3156000</v>
      </c>
    </row>
    <row r="140" spans="1:8" ht="12.75">
      <c r="A140" s="7" t="s">
        <v>189</v>
      </c>
      <c r="B140" s="12" t="s">
        <v>65</v>
      </c>
      <c r="C140" s="10" t="s">
        <v>84</v>
      </c>
      <c r="D140" s="303"/>
      <c r="E140" s="303"/>
      <c r="F140" s="303"/>
      <c r="G140" s="303"/>
      <c r="H140" s="303">
        <f t="shared" si="3"/>
        <v>0</v>
      </c>
    </row>
    <row r="141" spans="1:8" ht="12.75">
      <c r="A141" s="13" t="s">
        <v>190</v>
      </c>
      <c r="B141" s="16" t="s">
        <v>227</v>
      </c>
      <c r="C141" s="15" t="s">
        <v>92</v>
      </c>
      <c r="D141" s="305">
        <f>SUM(D138:D140)</f>
        <v>3276000</v>
      </c>
      <c r="E141" s="305">
        <f>SUM(E138:E140)</f>
        <v>3276000</v>
      </c>
      <c r="F141" s="305">
        <f>SUM(F138:F140)</f>
        <v>0</v>
      </c>
      <c r="G141" s="305">
        <f>SUM(G138:G140)</f>
        <v>0</v>
      </c>
      <c r="H141" s="305">
        <f t="shared" si="3"/>
        <v>3276000</v>
      </c>
    </row>
    <row r="142" spans="1:8" ht="12.75">
      <c r="A142" s="7" t="s">
        <v>191</v>
      </c>
      <c r="B142" s="12" t="s">
        <v>66</v>
      </c>
      <c r="C142" s="10" t="s">
        <v>85</v>
      </c>
      <c r="D142" s="303">
        <v>100000</v>
      </c>
      <c r="E142" s="303">
        <v>100000</v>
      </c>
      <c r="F142" s="303"/>
      <c r="G142" s="303"/>
      <c r="H142" s="303">
        <f t="shared" si="3"/>
        <v>100000</v>
      </c>
    </row>
    <row r="143" spans="1:8" ht="12.75">
      <c r="A143" s="7" t="s">
        <v>192</v>
      </c>
      <c r="B143" s="12" t="s">
        <v>67</v>
      </c>
      <c r="C143" s="10" t="s">
        <v>86</v>
      </c>
      <c r="D143" s="303">
        <v>270000</v>
      </c>
      <c r="E143" s="303">
        <v>270000</v>
      </c>
      <c r="F143" s="303"/>
      <c r="G143" s="303"/>
      <c r="H143" s="303">
        <f t="shared" si="3"/>
        <v>270000</v>
      </c>
    </row>
    <row r="144" spans="1:8" ht="12.75">
      <c r="A144" s="13" t="s">
        <v>193</v>
      </c>
      <c r="B144" s="16" t="s">
        <v>228</v>
      </c>
      <c r="C144" s="15" t="s">
        <v>93</v>
      </c>
      <c r="D144" s="305">
        <f>SUM(D142:D143)</f>
        <v>370000</v>
      </c>
      <c r="E144" s="305">
        <f>SUM(E142:E143)</f>
        <v>370000</v>
      </c>
      <c r="F144" s="305"/>
      <c r="G144" s="305"/>
      <c r="H144" s="305">
        <f t="shared" si="3"/>
        <v>370000</v>
      </c>
    </row>
    <row r="145" spans="1:8" ht="12.75">
      <c r="A145" s="7" t="s">
        <v>194</v>
      </c>
      <c r="B145" s="12" t="s">
        <v>68</v>
      </c>
      <c r="C145" s="10" t="s">
        <v>87</v>
      </c>
      <c r="D145" s="303">
        <v>9600000</v>
      </c>
      <c r="E145" s="303">
        <v>9600000</v>
      </c>
      <c r="F145" s="303"/>
      <c r="G145" s="303"/>
      <c r="H145" s="303">
        <f t="shared" si="3"/>
        <v>9600000</v>
      </c>
    </row>
    <row r="146" spans="1:8" ht="12.75">
      <c r="A146" s="7" t="s">
        <v>195</v>
      </c>
      <c r="B146" s="12" t="s">
        <v>69</v>
      </c>
      <c r="C146" s="10" t="s">
        <v>88</v>
      </c>
      <c r="D146" s="303">
        <v>500000</v>
      </c>
      <c r="E146" s="303">
        <v>500000</v>
      </c>
      <c r="F146" s="303"/>
      <c r="G146" s="303"/>
      <c r="H146" s="303">
        <f t="shared" si="3"/>
        <v>500000</v>
      </c>
    </row>
    <row r="147" spans="1:8" ht="12.75">
      <c r="A147" s="7" t="s">
        <v>196</v>
      </c>
      <c r="B147" s="12" t="s">
        <v>70</v>
      </c>
      <c r="C147" s="10" t="s">
        <v>89</v>
      </c>
      <c r="D147" s="303">
        <v>1561400</v>
      </c>
      <c r="E147" s="303">
        <v>1561400</v>
      </c>
      <c r="F147" s="303"/>
      <c r="G147" s="303"/>
      <c r="H147" s="303">
        <f t="shared" si="3"/>
        <v>1561400</v>
      </c>
    </row>
    <row r="148" spans="1:8" ht="12.75">
      <c r="A148" s="7" t="s">
        <v>197</v>
      </c>
      <c r="B148" s="12" t="s">
        <v>71</v>
      </c>
      <c r="C148" s="10" t="s">
        <v>90</v>
      </c>
      <c r="D148" s="303">
        <v>10390000</v>
      </c>
      <c r="E148" s="303">
        <v>10390000</v>
      </c>
      <c r="F148" s="303"/>
      <c r="G148" s="303"/>
      <c r="H148" s="303">
        <f t="shared" si="3"/>
        <v>10390000</v>
      </c>
    </row>
    <row r="149" spans="1:8" ht="12.75">
      <c r="A149" s="7" t="s">
        <v>198</v>
      </c>
      <c r="B149" s="21" t="s">
        <v>72</v>
      </c>
      <c r="C149" s="10" t="s">
        <v>91</v>
      </c>
      <c r="D149" s="303">
        <v>2803000</v>
      </c>
      <c r="E149" s="303">
        <v>2803000</v>
      </c>
      <c r="F149" s="303"/>
      <c r="G149" s="303"/>
      <c r="H149" s="303">
        <f t="shared" si="3"/>
        <v>2803000</v>
      </c>
    </row>
    <row r="150" spans="1:8" ht="12.75">
      <c r="A150" s="7" t="s">
        <v>199</v>
      </c>
      <c r="B150" s="3" t="s">
        <v>73</v>
      </c>
      <c r="C150" s="10" t="s">
        <v>94</v>
      </c>
      <c r="D150" s="303">
        <v>5205000</v>
      </c>
      <c r="E150" s="303">
        <v>5205000</v>
      </c>
      <c r="F150" s="303"/>
      <c r="G150" s="303"/>
      <c r="H150" s="303">
        <f t="shared" si="3"/>
        <v>5205000</v>
      </c>
    </row>
    <row r="151" spans="1:8" ht="12.75">
      <c r="A151" s="7" t="s">
        <v>200</v>
      </c>
      <c r="B151" s="12" t="s">
        <v>74</v>
      </c>
      <c r="C151" s="10" t="s">
        <v>95</v>
      </c>
      <c r="D151" s="303">
        <v>8840000</v>
      </c>
      <c r="E151" s="303">
        <v>8840000</v>
      </c>
      <c r="F151" s="303"/>
      <c r="G151" s="303"/>
      <c r="H151" s="303">
        <f t="shared" si="3"/>
        <v>8840000</v>
      </c>
    </row>
    <row r="152" spans="1:8" ht="12.75">
      <c r="A152" s="13" t="s">
        <v>201</v>
      </c>
      <c r="B152" s="16" t="s">
        <v>229</v>
      </c>
      <c r="C152" s="15" t="s">
        <v>96</v>
      </c>
      <c r="D152" s="305">
        <f>SUM(D145:D151)</f>
        <v>38899400</v>
      </c>
      <c r="E152" s="305">
        <f>SUM(E145:E151)</f>
        <v>38899400</v>
      </c>
      <c r="F152" s="305"/>
      <c r="G152" s="305"/>
      <c r="H152" s="305">
        <f t="shared" si="3"/>
        <v>38899400</v>
      </c>
    </row>
    <row r="153" spans="1:8" ht="12.75">
      <c r="A153" s="7" t="s">
        <v>202</v>
      </c>
      <c r="B153" s="12" t="s">
        <v>75</v>
      </c>
      <c r="C153" s="10" t="s">
        <v>97</v>
      </c>
      <c r="D153" s="303"/>
      <c r="E153" s="303"/>
      <c r="F153" s="303"/>
      <c r="G153" s="303"/>
      <c r="H153" s="303">
        <f t="shared" si="3"/>
        <v>0</v>
      </c>
    </row>
    <row r="154" spans="1:8" ht="12.75">
      <c r="A154" s="7" t="s">
        <v>203</v>
      </c>
      <c r="B154" s="12" t="s">
        <v>76</v>
      </c>
      <c r="C154" s="10" t="s">
        <v>98</v>
      </c>
      <c r="D154" s="303"/>
      <c r="E154" s="303"/>
      <c r="F154" s="303"/>
      <c r="G154" s="303"/>
      <c r="H154" s="303">
        <f t="shared" si="3"/>
        <v>0</v>
      </c>
    </row>
    <row r="155" spans="1:8" ht="12.75">
      <c r="A155" s="13" t="s">
        <v>204</v>
      </c>
      <c r="B155" s="16" t="s">
        <v>231</v>
      </c>
      <c r="C155" s="15" t="s">
        <v>99</v>
      </c>
      <c r="D155" s="305">
        <f>SUM(D153:D154)</f>
        <v>0</v>
      </c>
      <c r="E155" s="305">
        <f>SUM(E153:E154)</f>
        <v>0</v>
      </c>
      <c r="F155" s="305"/>
      <c r="G155" s="305"/>
      <c r="H155" s="305">
        <f t="shared" si="3"/>
        <v>0</v>
      </c>
    </row>
    <row r="156" spans="1:8" ht="12.75">
      <c r="A156" s="7" t="s">
        <v>205</v>
      </c>
      <c r="B156" s="12" t="s">
        <v>77</v>
      </c>
      <c r="C156" s="10" t="s">
        <v>100</v>
      </c>
      <c r="D156" s="303">
        <v>10996500</v>
      </c>
      <c r="E156" s="303">
        <v>10996500</v>
      </c>
      <c r="F156" s="303"/>
      <c r="G156" s="303"/>
      <c r="H156" s="303">
        <f t="shared" si="3"/>
        <v>10996500</v>
      </c>
    </row>
    <row r="157" spans="1:8" ht="12.75">
      <c r="A157" s="7" t="s">
        <v>206</v>
      </c>
      <c r="B157" s="12" t="s">
        <v>78</v>
      </c>
      <c r="C157" s="10" t="s">
        <v>101</v>
      </c>
      <c r="D157" s="303">
        <v>594000</v>
      </c>
      <c r="E157" s="303">
        <v>594000</v>
      </c>
      <c r="F157" s="303"/>
      <c r="G157" s="303"/>
      <c r="H157" s="303">
        <f t="shared" si="3"/>
        <v>594000</v>
      </c>
    </row>
    <row r="158" spans="1:8" ht="12.75">
      <c r="A158" s="7" t="s">
        <v>207</v>
      </c>
      <c r="B158" s="12" t="s">
        <v>79</v>
      </c>
      <c r="C158" s="10" t="s">
        <v>102</v>
      </c>
      <c r="D158" s="303"/>
      <c r="E158" s="303"/>
      <c r="F158" s="303"/>
      <c r="G158" s="303"/>
      <c r="H158" s="303">
        <f t="shared" si="3"/>
        <v>0</v>
      </c>
    </row>
    <row r="159" spans="1:8" ht="12.75">
      <c r="A159" s="7" t="s">
        <v>208</v>
      </c>
      <c r="B159" s="12" t="s">
        <v>80</v>
      </c>
      <c r="C159" s="10" t="s">
        <v>103</v>
      </c>
      <c r="D159" s="303"/>
      <c r="E159" s="303"/>
      <c r="F159" s="303"/>
      <c r="G159" s="303"/>
      <c r="H159" s="303">
        <f t="shared" si="3"/>
        <v>0</v>
      </c>
    </row>
    <row r="160" spans="1:8" ht="12.75">
      <c r="A160" s="7" t="s">
        <v>209</v>
      </c>
      <c r="B160" s="12" t="s">
        <v>81</v>
      </c>
      <c r="C160" s="10" t="s">
        <v>104</v>
      </c>
      <c r="D160" s="303">
        <v>730000</v>
      </c>
      <c r="E160" s="303">
        <v>730000</v>
      </c>
      <c r="F160" s="303"/>
      <c r="G160" s="303"/>
      <c r="H160" s="303">
        <f t="shared" si="3"/>
        <v>730000</v>
      </c>
    </row>
    <row r="161" spans="1:8" ht="12.75">
      <c r="A161" s="13" t="s">
        <v>210</v>
      </c>
      <c r="B161" s="16" t="s">
        <v>230</v>
      </c>
      <c r="C161" s="15" t="s">
        <v>105</v>
      </c>
      <c r="D161" s="305">
        <f>SUM(D156:D160)</f>
        <v>12320500</v>
      </c>
      <c r="E161" s="305">
        <f>SUM(E156:E160)</f>
        <v>12320500</v>
      </c>
      <c r="F161" s="305">
        <f>SUM(F156:F160)</f>
        <v>0</v>
      </c>
      <c r="G161" s="305">
        <f>SUM(G156:G160)</f>
        <v>0</v>
      </c>
      <c r="H161" s="305">
        <f t="shared" si="3"/>
        <v>12320500</v>
      </c>
    </row>
    <row r="162" spans="1:8" ht="12.75">
      <c r="A162" s="17" t="s">
        <v>211</v>
      </c>
      <c r="B162" s="20" t="s">
        <v>232</v>
      </c>
      <c r="C162" s="19" t="s">
        <v>57</v>
      </c>
      <c r="D162" s="307">
        <f>D141+D144+D152+D155+D161</f>
        <v>54865900</v>
      </c>
      <c r="E162" s="307">
        <f>E141+E144+E152+E155+E161</f>
        <v>54865900</v>
      </c>
      <c r="F162" s="307">
        <f>F141+F144+F152+F155+F161</f>
        <v>0</v>
      </c>
      <c r="G162" s="307">
        <f>G141+G144+G152+G155+G161</f>
        <v>0</v>
      </c>
      <c r="H162" s="307">
        <f t="shared" si="3"/>
        <v>54865900</v>
      </c>
    </row>
    <row r="163" spans="1:8" ht="12.75">
      <c r="A163" s="7" t="s">
        <v>212</v>
      </c>
      <c r="B163" s="22" t="s">
        <v>108</v>
      </c>
      <c r="C163" s="10" t="s">
        <v>116</v>
      </c>
      <c r="D163" s="303"/>
      <c r="E163" s="303"/>
      <c r="F163" s="303"/>
      <c r="G163" s="303"/>
      <c r="H163" s="303">
        <f t="shared" si="3"/>
        <v>0</v>
      </c>
    </row>
    <row r="164" spans="1:8" ht="12.75">
      <c r="A164" s="7" t="s">
        <v>213</v>
      </c>
      <c r="B164" s="22" t="s">
        <v>109</v>
      </c>
      <c r="C164" s="10" t="s">
        <v>117</v>
      </c>
      <c r="D164" s="303"/>
      <c r="E164" s="303"/>
      <c r="F164" s="303"/>
      <c r="G164" s="303"/>
      <c r="H164" s="303">
        <f t="shared" si="3"/>
        <v>0</v>
      </c>
    </row>
    <row r="165" spans="1:8" ht="12.75">
      <c r="A165" s="7" t="s">
        <v>214</v>
      </c>
      <c r="B165" s="23" t="s">
        <v>110</v>
      </c>
      <c r="C165" s="10" t="s">
        <v>118</v>
      </c>
      <c r="D165" s="303"/>
      <c r="E165" s="303"/>
      <c r="F165" s="303"/>
      <c r="G165" s="303"/>
      <c r="H165" s="303">
        <f t="shared" si="3"/>
        <v>0</v>
      </c>
    </row>
    <row r="166" spans="1:8" ht="12.75">
      <c r="A166" s="7" t="s">
        <v>215</v>
      </c>
      <c r="B166" s="23" t="s">
        <v>111</v>
      </c>
      <c r="C166" s="10" t="s">
        <v>119</v>
      </c>
      <c r="D166" s="303"/>
      <c r="E166" s="303"/>
      <c r="F166" s="303"/>
      <c r="G166" s="303"/>
      <c r="H166" s="303">
        <f t="shared" si="3"/>
        <v>0</v>
      </c>
    </row>
    <row r="167" spans="1:8" ht="12.75">
      <c r="A167" s="7" t="s">
        <v>216</v>
      </c>
      <c r="B167" s="23" t="s">
        <v>112</v>
      </c>
      <c r="C167" s="10" t="s">
        <v>120</v>
      </c>
      <c r="D167" s="303"/>
      <c r="E167" s="303"/>
      <c r="F167" s="303"/>
      <c r="G167" s="303"/>
      <c r="H167" s="303">
        <f t="shared" si="3"/>
        <v>0</v>
      </c>
    </row>
    <row r="168" spans="1:8" ht="12.75">
      <c r="A168" s="7" t="s">
        <v>217</v>
      </c>
      <c r="B168" s="22" t="s">
        <v>113</v>
      </c>
      <c r="C168" s="10" t="s">
        <v>121</v>
      </c>
      <c r="D168" s="303"/>
      <c r="E168" s="303"/>
      <c r="F168" s="303"/>
      <c r="G168" s="303"/>
      <c r="H168" s="303">
        <f t="shared" si="3"/>
        <v>0</v>
      </c>
    </row>
    <row r="169" spans="1:8" ht="12.75">
      <c r="A169" s="7" t="s">
        <v>218</v>
      </c>
      <c r="B169" s="22" t="s">
        <v>114</v>
      </c>
      <c r="C169" s="10" t="s">
        <v>122</v>
      </c>
      <c r="D169" s="303"/>
      <c r="E169" s="303"/>
      <c r="F169" s="303"/>
      <c r="G169" s="303"/>
      <c r="H169" s="303">
        <f t="shared" si="3"/>
        <v>0</v>
      </c>
    </row>
    <row r="170" spans="1:8" ht="12.75">
      <c r="A170" s="7" t="s">
        <v>219</v>
      </c>
      <c r="B170" s="22" t="s">
        <v>115</v>
      </c>
      <c r="C170" s="10" t="s">
        <v>123</v>
      </c>
      <c r="D170" s="303">
        <v>17000000</v>
      </c>
      <c r="E170" s="303">
        <v>17000000</v>
      </c>
      <c r="F170" s="303"/>
      <c r="G170" s="303"/>
      <c r="H170" s="303">
        <f t="shared" si="3"/>
        <v>17000000</v>
      </c>
    </row>
    <row r="171" spans="1:8" ht="12.75">
      <c r="A171" s="17" t="s">
        <v>220</v>
      </c>
      <c r="B171" s="24" t="s">
        <v>233</v>
      </c>
      <c r="C171" s="19" t="s">
        <v>58</v>
      </c>
      <c r="D171" s="307">
        <f>SUM(D163:D170)</f>
        <v>17000000</v>
      </c>
      <c r="E171" s="307">
        <f>SUM(E163:E170)</f>
        <v>17000000</v>
      </c>
      <c r="F171" s="307">
        <f>SUM(F163:F170)</f>
        <v>0</v>
      </c>
      <c r="G171" s="307">
        <f>SUM(G163:G170)</f>
        <v>0</v>
      </c>
      <c r="H171" s="307">
        <f t="shared" si="3"/>
        <v>17000000</v>
      </c>
    </row>
    <row r="172" spans="1:8" ht="12.75">
      <c r="A172" s="7" t="s">
        <v>221</v>
      </c>
      <c r="B172" s="25" t="s">
        <v>143</v>
      </c>
      <c r="C172" s="10" t="s">
        <v>131</v>
      </c>
      <c r="D172" s="303"/>
      <c r="E172" s="303"/>
      <c r="F172" s="303"/>
      <c r="G172" s="303"/>
      <c r="H172" s="303">
        <f t="shared" si="3"/>
        <v>0</v>
      </c>
    </row>
    <row r="173" spans="1:8" ht="12.75">
      <c r="A173" s="7">
        <v>56</v>
      </c>
      <c r="B173" s="25" t="s">
        <v>235</v>
      </c>
      <c r="C173" s="10" t="s">
        <v>236</v>
      </c>
      <c r="D173" s="303">
        <v>3300000</v>
      </c>
      <c r="E173" s="303">
        <v>3300000</v>
      </c>
      <c r="F173" s="303"/>
      <c r="G173" s="303"/>
      <c r="H173" s="303">
        <f t="shared" si="3"/>
        <v>3300000</v>
      </c>
    </row>
    <row r="174" spans="1:8" ht="12.75">
      <c r="A174" s="7">
        <v>57</v>
      </c>
      <c r="B174" s="25" t="s">
        <v>238</v>
      </c>
      <c r="C174" s="10" t="s">
        <v>239</v>
      </c>
      <c r="D174" s="303"/>
      <c r="E174" s="303"/>
      <c r="F174" s="303"/>
      <c r="G174" s="303"/>
      <c r="H174" s="303">
        <f t="shared" si="3"/>
        <v>0</v>
      </c>
    </row>
    <row r="175" spans="1:8" ht="12.75">
      <c r="A175" s="7">
        <v>58</v>
      </c>
      <c r="B175" s="25" t="s">
        <v>240</v>
      </c>
      <c r="C175" s="10" t="s">
        <v>241</v>
      </c>
      <c r="D175" s="303"/>
      <c r="E175" s="303"/>
      <c r="F175" s="303"/>
      <c r="G175" s="303"/>
      <c r="H175" s="303">
        <f t="shared" si="3"/>
        <v>0</v>
      </c>
    </row>
    <row r="176" spans="1:8" ht="12.75">
      <c r="A176" s="17">
        <v>59</v>
      </c>
      <c r="B176" s="26" t="s">
        <v>237</v>
      </c>
      <c r="C176" s="19" t="s">
        <v>132</v>
      </c>
      <c r="D176" s="308">
        <f>SUM(D173:D175)</f>
        <v>3300000</v>
      </c>
      <c r="E176" s="308">
        <f>SUM(E173:E175)</f>
        <v>3300000</v>
      </c>
      <c r="F176" s="308"/>
      <c r="G176" s="308"/>
      <c r="H176" s="307">
        <f t="shared" si="3"/>
        <v>3300000</v>
      </c>
    </row>
    <row r="177" spans="1:8" ht="12.75">
      <c r="A177" s="7">
        <v>60</v>
      </c>
      <c r="B177" s="25" t="s">
        <v>144</v>
      </c>
      <c r="C177" s="10" t="s">
        <v>133</v>
      </c>
      <c r="D177" s="303"/>
      <c r="E177" s="303"/>
      <c r="F177" s="303"/>
      <c r="G177" s="303"/>
      <c r="H177" s="303">
        <f t="shared" si="3"/>
        <v>0</v>
      </c>
    </row>
    <row r="178" spans="1:8" ht="12.75">
      <c r="A178" s="7">
        <v>61</v>
      </c>
      <c r="B178" s="25" t="s">
        <v>145</v>
      </c>
      <c r="C178" s="10" t="s">
        <v>134</v>
      </c>
      <c r="D178" s="303"/>
      <c r="E178" s="303"/>
      <c r="F178" s="303"/>
      <c r="G178" s="303"/>
      <c r="H178" s="303">
        <f t="shared" si="3"/>
        <v>0</v>
      </c>
    </row>
    <row r="179" spans="1:8" ht="12.75">
      <c r="A179" s="7">
        <v>62</v>
      </c>
      <c r="B179" s="25" t="s">
        <v>146</v>
      </c>
      <c r="C179" s="10" t="s">
        <v>135</v>
      </c>
      <c r="D179" s="303"/>
      <c r="E179" s="303"/>
      <c r="F179" s="303"/>
      <c r="G179" s="303"/>
      <c r="H179" s="303">
        <f t="shared" si="3"/>
        <v>0</v>
      </c>
    </row>
    <row r="180" spans="1:8" ht="12.75">
      <c r="A180" s="7">
        <v>63</v>
      </c>
      <c r="B180" s="25" t="s">
        <v>147</v>
      </c>
      <c r="C180" s="10" t="s">
        <v>136</v>
      </c>
      <c r="D180" s="303">
        <v>3665701</v>
      </c>
      <c r="E180" s="303">
        <v>3665701</v>
      </c>
      <c r="F180" s="303"/>
      <c r="G180" s="303"/>
      <c r="H180" s="303">
        <f t="shared" si="3"/>
        <v>3665701</v>
      </c>
    </row>
    <row r="181" spans="1:8" ht="12.75">
      <c r="A181" s="7">
        <v>64</v>
      </c>
      <c r="B181" s="25" t="s">
        <v>148</v>
      </c>
      <c r="C181" s="10" t="s">
        <v>137</v>
      </c>
      <c r="D181" s="303"/>
      <c r="E181" s="303"/>
      <c r="F181" s="303"/>
      <c r="G181" s="303"/>
      <c r="H181" s="303">
        <f t="shared" si="3"/>
        <v>0</v>
      </c>
    </row>
    <row r="182" spans="1:8" ht="12.75">
      <c r="A182" s="7">
        <v>65</v>
      </c>
      <c r="B182" s="25" t="s">
        <v>149</v>
      </c>
      <c r="C182" s="10" t="s">
        <v>138</v>
      </c>
      <c r="D182" s="303"/>
      <c r="E182" s="303"/>
      <c r="F182" s="303"/>
      <c r="G182" s="303"/>
      <c r="H182" s="303">
        <f t="shared" si="3"/>
        <v>0</v>
      </c>
    </row>
    <row r="183" spans="1:8" ht="12.75">
      <c r="A183" s="7">
        <v>66</v>
      </c>
      <c r="B183" s="25" t="s">
        <v>150</v>
      </c>
      <c r="C183" s="10" t="s">
        <v>139</v>
      </c>
      <c r="D183" s="303"/>
      <c r="E183" s="303"/>
      <c r="F183" s="303"/>
      <c r="G183" s="303"/>
      <c r="H183" s="303">
        <f aca="true" t="shared" si="4" ref="H183:H246">SUM(E183:G183)</f>
        <v>0</v>
      </c>
    </row>
    <row r="184" spans="1:8" ht="12.75">
      <c r="A184" s="7">
        <v>67</v>
      </c>
      <c r="B184" s="27" t="s">
        <v>151</v>
      </c>
      <c r="C184" s="10" t="s">
        <v>140</v>
      </c>
      <c r="D184" s="303"/>
      <c r="E184" s="303"/>
      <c r="F184" s="303"/>
      <c r="G184" s="303"/>
      <c r="H184" s="303">
        <f t="shared" si="4"/>
        <v>0</v>
      </c>
    </row>
    <row r="185" spans="1:8" ht="12.75">
      <c r="A185" s="7">
        <v>68</v>
      </c>
      <c r="B185" s="25" t="s">
        <v>242</v>
      </c>
      <c r="C185" s="10" t="s">
        <v>141</v>
      </c>
      <c r="D185" s="303"/>
      <c r="E185" s="303"/>
      <c r="F185" s="303"/>
      <c r="G185" s="303"/>
      <c r="H185" s="303">
        <f t="shared" si="4"/>
        <v>0</v>
      </c>
    </row>
    <row r="186" spans="1:8" ht="12.75">
      <c r="A186" s="7">
        <v>69</v>
      </c>
      <c r="B186" s="25" t="s">
        <v>152</v>
      </c>
      <c r="C186" s="10" t="s">
        <v>142</v>
      </c>
      <c r="D186" s="303">
        <v>14250000</v>
      </c>
      <c r="E186" s="303">
        <v>14250000</v>
      </c>
      <c r="F186" s="303"/>
      <c r="G186" s="303"/>
      <c r="H186" s="303">
        <f t="shared" si="4"/>
        <v>14250000</v>
      </c>
    </row>
    <row r="187" spans="1:8" ht="12.75">
      <c r="A187" s="7">
        <v>70</v>
      </c>
      <c r="B187" s="27" t="s">
        <v>153</v>
      </c>
      <c r="C187" s="10" t="s">
        <v>243</v>
      </c>
      <c r="D187" s="303">
        <v>9000000</v>
      </c>
      <c r="E187" s="303">
        <v>9000000</v>
      </c>
      <c r="F187" s="303"/>
      <c r="G187" s="303"/>
      <c r="H187" s="303">
        <f t="shared" si="4"/>
        <v>9000000</v>
      </c>
    </row>
    <row r="188" spans="1:8" ht="12.75">
      <c r="A188" s="17">
        <v>71</v>
      </c>
      <c r="B188" s="24" t="s">
        <v>246</v>
      </c>
      <c r="C188" s="19" t="s">
        <v>59</v>
      </c>
      <c r="D188" s="307">
        <f>D172+D176+D177+D178+D179+D180+D181+D182+D183+D184+D185+D186+D187</f>
        <v>30215701</v>
      </c>
      <c r="E188" s="307">
        <f>E172+E176+E177+E178+E179+E180+E181+E182+E183+E184+E185+E186+E187</f>
        <v>30215701</v>
      </c>
      <c r="F188" s="307"/>
      <c r="G188" s="307"/>
      <c r="H188" s="307">
        <f t="shared" si="4"/>
        <v>30215701</v>
      </c>
    </row>
    <row r="189" spans="1:8" ht="12.75">
      <c r="A189" s="7">
        <v>72</v>
      </c>
      <c r="B189" s="28" t="s">
        <v>154</v>
      </c>
      <c r="C189" s="10" t="s">
        <v>124</v>
      </c>
      <c r="D189" s="303"/>
      <c r="E189" s="303"/>
      <c r="F189" s="303"/>
      <c r="G189" s="303"/>
      <c r="H189" s="303">
        <f t="shared" si="4"/>
        <v>0</v>
      </c>
    </row>
    <row r="190" spans="1:8" ht="12.75">
      <c r="A190" s="7">
        <v>73</v>
      </c>
      <c r="B190" s="28" t="s">
        <v>155</v>
      </c>
      <c r="C190" s="10" t="s">
        <v>125</v>
      </c>
      <c r="D190" s="303"/>
      <c r="E190" s="303"/>
      <c r="F190" s="303"/>
      <c r="G190" s="303"/>
      <c r="H190" s="303">
        <f t="shared" si="4"/>
        <v>0</v>
      </c>
    </row>
    <row r="191" spans="1:8" ht="12.75">
      <c r="A191" s="7">
        <v>74</v>
      </c>
      <c r="B191" s="28" t="s">
        <v>156</v>
      </c>
      <c r="C191" s="10" t="s">
        <v>126</v>
      </c>
      <c r="D191" s="303"/>
      <c r="E191" s="303"/>
      <c r="F191" s="303"/>
      <c r="G191" s="303"/>
      <c r="H191" s="303">
        <f t="shared" si="4"/>
        <v>0</v>
      </c>
    </row>
    <row r="192" spans="1:8" ht="12.75">
      <c r="A192" s="7">
        <v>75</v>
      </c>
      <c r="B192" s="28" t="s">
        <v>157</v>
      </c>
      <c r="C192" s="10" t="s">
        <v>127</v>
      </c>
      <c r="D192" s="303"/>
      <c r="E192" s="303"/>
      <c r="F192" s="303"/>
      <c r="G192" s="303"/>
      <c r="H192" s="303">
        <f t="shared" si="4"/>
        <v>0</v>
      </c>
    </row>
    <row r="193" spans="1:8" ht="12.75">
      <c r="A193" s="7">
        <v>76</v>
      </c>
      <c r="B193" s="3" t="s">
        <v>158</v>
      </c>
      <c r="C193" s="10" t="s">
        <v>128</v>
      </c>
      <c r="D193" s="303"/>
      <c r="E193" s="303"/>
      <c r="F193" s="303"/>
      <c r="G193" s="303"/>
      <c r="H193" s="303">
        <f t="shared" si="4"/>
        <v>0</v>
      </c>
    </row>
    <row r="194" spans="1:8" ht="12.75">
      <c r="A194" s="7">
        <v>77</v>
      </c>
      <c r="B194" s="3" t="s">
        <v>159</v>
      </c>
      <c r="C194" s="10" t="s">
        <v>129</v>
      </c>
      <c r="D194" s="303"/>
      <c r="E194" s="303"/>
      <c r="F194" s="303"/>
      <c r="G194" s="303"/>
      <c r="H194" s="303">
        <f t="shared" si="4"/>
        <v>0</v>
      </c>
    </row>
    <row r="195" spans="1:8" ht="12.75">
      <c r="A195" s="7">
        <v>78</v>
      </c>
      <c r="B195" s="3" t="s">
        <v>160</v>
      </c>
      <c r="C195" s="10" t="s">
        <v>130</v>
      </c>
      <c r="D195" s="303"/>
      <c r="E195" s="303"/>
      <c r="F195" s="303"/>
      <c r="G195" s="303"/>
      <c r="H195" s="303">
        <f t="shared" si="4"/>
        <v>0</v>
      </c>
    </row>
    <row r="196" spans="1:8" ht="12.75">
      <c r="A196" s="17">
        <v>79</v>
      </c>
      <c r="B196" s="29" t="s">
        <v>247</v>
      </c>
      <c r="C196" s="19" t="s">
        <v>60</v>
      </c>
      <c r="D196" s="307">
        <f>SUM(D189:D195)</f>
        <v>0</v>
      </c>
      <c r="E196" s="307">
        <f>SUM(E189:E195)</f>
        <v>0</v>
      </c>
      <c r="F196" s="307"/>
      <c r="G196" s="307"/>
      <c r="H196" s="307">
        <f t="shared" si="4"/>
        <v>0</v>
      </c>
    </row>
    <row r="197" spans="1:8" ht="12.75">
      <c r="A197" s="7">
        <v>80</v>
      </c>
      <c r="B197" s="22" t="s">
        <v>173</v>
      </c>
      <c r="C197" s="10" t="s">
        <v>161</v>
      </c>
      <c r="D197" s="303">
        <v>29746000</v>
      </c>
      <c r="E197" s="303">
        <v>29746000</v>
      </c>
      <c r="F197" s="303"/>
      <c r="G197" s="303"/>
      <c r="H197" s="303">
        <f t="shared" si="4"/>
        <v>29746000</v>
      </c>
    </row>
    <row r="198" spans="1:8" ht="12.75">
      <c r="A198" s="7">
        <v>81</v>
      </c>
      <c r="B198" s="22" t="s">
        <v>174</v>
      </c>
      <c r="C198" s="10" t="s">
        <v>162</v>
      </c>
      <c r="D198" s="303"/>
      <c r="E198" s="303"/>
      <c r="F198" s="303"/>
      <c r="G198" s="303"/>
      <c r="H198" s="303">
        <f t="shared" si="4"/>
        <v>0</v>
      </c>
    </row>
    <row r="199" spans="1:8" ht="12.75">
      <c r="A199" s="7">
        <v>82</v>
      </c>
      <c r="B199" s="22" t="s">
        <v>175</v>
      </c>
      <c r="C199" s="10" t="s">
        <v>163</v>
      </c>
      <c r="D199" s="303"/>
      <c r="E199" s="303"/>
      <c r="F199" s="303"/>
      <c r="G199" s="303"/>
      <c r="H199" s="303">
        <f t="shared" si="4"/>
        <v>0</v>
      </c>
    </row>
    <row r="200" spans="1:8" ht="12.75">
      <c r="A200" s="7">
        <v>83</v>
      </c>
      <c r="B200" s="22" t="s">
        <v>176</v>
      </c>
      <c r="C200" s="10" t="s">
        <v>164</v>
      </c>
      <c r="D200" s="303">
        <v>8032000</v>
      </c>
      <c r="E200" s="303">
        <v>8032000</v>
      </c>
      <c r="F200" s="303"/>
      <c r="G200" s="303"/>
      <c r="H200" s="303">
        <f t="shared" si="4"/>
        <v>8032000</v>
      </c>
    </row>
    <row r="201" spans="1:8" ht="12.75">
      <c r="A201" s="17">
        <v>84</v>
      </c>
      <c r="B201" s="24" t="s">
        <v>248</v>
      </c>
      <c r="C201" s="19" t="s">
        <v>61</v>
      </c>
      <c r="D201" s="307">
        <f>SUM(D197:D200)</f>
        <v>37778000</v>
      </c>
      <c r="E201" s="307">
        <f>SUM(E197:E200)</f>
        <v>37778000</v>
      </c>
      <c r="F201" s="307"/>
      <c r="G201" s="307"/>
      <c r="H201" s="307">
        <f t="shared" si="4"/>
        <v>37778000</v>
      </c>
    </row>
    <row r="202" spans="1:8" ht="12.75">
      <c r="A202" s="7">
        <v>85</v>
      </c>
      <c r="B202" s="22" t="s">
        <v>177</v>
      </c>
      <c r="C202" s="10" t="s">
        <v>165</v>
      </c>
      <c r="D202" s="303"/>
      <c r="E202" s="303"/>
      <c r="F202" s="303"/>
      <c r="G202" s="303"/>
      <c r="H202" s="303">
        <f t="shared" si="4"/>
        <v>0</v>
      </c>
    </row>
    <row r="203" spans="1:8" ht="12.75">
      <c r="A203" s="7">
        <v>86</v>
      </c>
      <c r="B203" s="22" t="s">
        <v>178</v>
      </c>
      <c r="C203" s="10" t="s">
        <v>166</v>
      </c>
      <c r="D203" s="303"/>
      <c r="E203" s="303"/>
      <c r="F203" s="303"/>
      <c r="G203" s="303"/>
      <c r="H203" s="303">
        <f t="shared" si="4"/>
        <v>0</v>
      </c>
    </row>
    <row r="204" spans="1:8" ht="12.75">
      <c r="A204" s="7">
        <v>87</v>
      </c>
      <c r="B204" s="22" t="s">
        <v>179</v>
      </c>
      <c r="C204" s="10" t="s">
        <v>167</v>
      </c>
      <c r="D204" s="303"/>
      <c r="E204" s="303"/>
      <c r="F204" s="303"/>
      <c r="G204" s="303"/>
      <c r="H204" s="303">
        <f t="shared" si="4"/>
        <v>0</v>
      </c>
    </row>
    <row r="205" spans="1:8" ht="12.75">
      <c r="A205" s="7">
        <v>88</v>
      </c>
      <c r="B205" s="22" t="s">
        <v>180</v>
      </c>
      <c r="C205" s="10" t="s">
        <v>168</v>
      </c>
      <c r="D205" s="303"/>
      <c r="E205" s="303"/>
      <c r="F205" s="303"/>
      <c r="G205" s="303"/>
      <c r="H205" s="303">
        <f t="shared" si="4"/>
        <v>0</v>
      </c>
    </row>
    <row r="206" spans="1:8" ht="12.75">
      <c r="A206" s="7">
        <v>89</v>
      </c>
      <c r="B206" s="22" t="s">
        <v>181</v>
      </c>
      <c r="C206" s="10" t="s">
        <v>169</v>
      </c>
      <c r="D206" s="303"/>
      <c r="E206" s="303"/>
      <c r="F206" s="303"/>
      <c r="G206" s="303"/>
      <c r="H206" s="303">
        <f t="shared" si="4"/>
        <v>0</v>
      </c>
    </row>
    <row r="207" spans="1:8" ht="12.75">
      <c r="A207" s="7">
        <v>90</v>
      </c>
      <c r="B207" s="22" t="s">
        <v>182</v>
      </c>
      <c r="C207" s="10" t="s">
        <v>170</v>
      </c>
      <c r="D207" s="303"/>
      <c r="E207" s="303"/>
      <c r="F207" s="303"/>
      <c r="G207" s="303"/>
      <c r="H207" s="303">
        <f t="shared" si="4"/>
        <v>0</v>
      </c>
    </row>
    <row r="208" spans="1:8" ht="12.75">
      <c r="A208" s="7">
        <v>91</v>
      </c>
      <c r="B208" s="22" t="s">
        <v>183</v>
      </c>
      <c r="C208" s="10" t="s">
        <v>171</v>
      </c>
      <c r="D208" s="303"/>
      <c r="E208" s="303"/>
      <c r="F208" s="303"/>
      <c r="G208" s="303"/>
      <c r="H208" s="303">
        <f t="shared" si="4"/>
        <v>0</v>
      </c>
    </row>
    <row r="209" spans="1:8" ht="12.75">
      <c r="A209" s="7">
        <v>92</v>
      </c>
      <c r="B209" s="22" t="s">
        <v>244</v>
      </c>
      <c r="C209" s="10" t="s">
        <v>172</v>
      </c>
      <c r="D209" s="303"/>
      <c r="E209" s="303"/>
      <c r="F209" s="303"/>
      <c r="G209" s="303"/>
      <c r="H209" s="303">
        <f t="shared" si="4"/>
        <v>0</v>
      </c>
    </row>
    <row r="210" spans="1:8" ht="12.75">
      <c r="A210" s="7">
        <v>93</v>
      </c>
      <c r="B210" s="22" t="s">
        <v>184</v>
      </c>
      <c r="C210" s="10" t="s">
        <v>245</v>
      </c>
      <c r="D210" s="303"/>
      <c r="E210" s="303"/>
      <c r="F210" s="303"/>
      <c r="G210" s="303"/>
      <c r="H210" s="303">
        <f t="shared" si="4"/>
        <v>0</v>
      </c>
    </row>
    <row r="211" spans="1:8" ht="15.75">
      <c r="A211" s="17">
        <v>94</v>
      </c>
      <c r="B211" s="24" t="s">
        <v>249</v>
      </c>
      <c r="C211" s="19" t="s">
        <v>62</v>
      </c>
      <c r="D211" s="309">
        <f>SUM(D202:D210)</f>
        <v>0</v>
      </c>
      <c r="E211" s="309">
        <f>SUM(E202:E210)</f>
        <v>0</v>
      </c>
      <c r="F211" s="309"/>
      <c r="G211" s="309"/>
      <c r="H211" s="307">
        <f t="shared" si="4"/>
        <v>0</v>
      </c>
    </row>
    <row r="212" spans="1:8" ht="15.75">
      <c r="A212" s="17">
        <v>95</v>
      </c>
      <c r="B212" s="29" t="s">
        <v>250</v>
      </c>
      <c r="C212" s="19" t="s">
        <v>185</v>
      </c>
      <c r="D212" s="309">
        <f>D136+D137+D162+D171+D188+D196+D201+D211</f>
        <v>196718501</v>
      </c>
      <c r="E212" s="309">
        <f>E136+E137+E162+E171+E188+E196+E201+E211</f>
        <v>196718501</v>
      </c>
      <c r="F212" s="309">
        <f>F136+F137+F162+F171+F188+F196+F201+F211</f>
        <v>0</v>
      </c>
      <c r="G212" s="309">
        <f>G136+G137+G162+G171+G188+G196+G201+G211</f>
        <v>0</v>
      </c>
      <c r="H212" s="307">
        <f>H136+H137+H162+H171+H188+H196+H201</f>
        <v>196718501</v>
      </c>
    </row>
    <row r="213" spans="1:8" ht="12.75">
      <c r="A213" s="41"/>
      <c r="B213" s="45"/>
      <c r="C213" s="42"/>
      <c r="D213" s="43"/>
      <c r="E213" s="43"/>
      <c r="F213" s="43"/>
      <c r="G213" s="43"/>
      <c r="H213" s="1">
        <f t="shared" si="4"/>
        <v>0</v>
      </c>
    </row>
    <row r="214" spans="1:8" ht="12.75">
      <c r="A214" s="41"/>
      <c r="B214" s="46"/>
      <c r="C214" s="42"/>
      <c r="D214" s="43"/>
      <c r="E214" s="43"/>
      <c r="F214" s="43"/>
      <c r="G214" s="43"/>
      <c r="H214" s="1">
        <f t="shared" si="4"/>
        <v>0</v>
      </c>
    </row>
    <row r="215" spans="1:8" ht="25.5">
      <c r="A215" s="30" t="s">
        <v>223</v>
      </c>
      <c r="B215" s="31" t="s">
        <v>26</v>
      </c>
      <c r="C215" s="32" t="s">
        <v>222</v>
      </c>
      <c r="D215" s="35" t="s">
        <v>254</v>
      </c>
      <c r="E215" s="35" t="s">
        <v>254</v>
      </c>
      <c r="F215" s="35"/>
      <c r="G215" s="35"/>
      <c r="H215" s="33">
        <f t="shared" si="4"/>
        <v>0</v>
      </c>
    </row>
    <row r="216" spans="2:8" ht="12.75">
      <c r="B216" s="47" t="s">
        <v>187</v>
      </c>
      <c r="H216" s="1">
        <f t="shared" si="4"/>
        <v>0</v>
      </c>
    </row>
    <row r="217" spans="1:8" ht="12.75">
      <c r="A217" s="48" t="s">
        <v>186</v>
      </c>
      <c r="B217" s="49" t="s">
        <v>390</v>
      </c>
      <c r="C217" s="50" t="s">
        <v>391</v>
      </c>
      <c r="D217" s="303"/>
      <c r="E217" s="303"/>
      <c r="F217" s="303"/>
      <c r="G217" s="303"/>
      <c r="H217" s="303">
        <f t="shared" si="4"/>
        <v>0</v>
      </c>
    </row>
    <row r="218" spans="1:8" ht="12.75">
      <c r="A218" s="48" t="s">
        <v>187</v>
      </c>
      <c r="B218" s="49" t="s">
        <v>392</v>
      </c>
      <c r="C218" s="50" t="s">
        <v>393</v>
      </c>
      <c r="D218" s="303"/>
      <c r="E218" s="303"/>
      <c r="F218" s="303"/>
      <c r="G218" s="303"/>
      <c r="H218" s="303">
        <f t="shared" si="4"/>
        <v>0</v>
      </c>
    </row>
    <row r="219" spans="1:8" ht="12.75">
      <c r="A219" s="48" t="s">
        <v>188</v>
      </c>
      <c r="B219" s="49" t="s">
        <v>394</v>
      </c>
      <c r="C219" s="50" t="s">
        <v>395</v>
      </c>
      <c r="D219" s="303"/>
      <c r="E219" s="303"/>
      <c r="F219" s="303"/>
      <c r="G219" s="303"/>
      <c r="H219" s="303">
        <f t="shared" si="4"/>
        <v>0</v>
      </c>
    </row>
    <row r="220" spans="1:8" ht="12.75">
      <c r="A220" s="51" t="s">
        <v>389</v>
      </c>
      <c r="B220" s="52" t="s">
        <v>396</v>
      </c>
      <c r="C220" s="53" t="s">
        <v>397</v>
      </c>
      <c r="D220" s="307">
        <f>SUM(D217:D219)</f>
        <v>0</v>
      </c>
      <c r="E220" s="307">
        <f>SUM(E217:E219)</f>
        <v>0</v>
      </c>
      <c r="F220" s="307"/>
      <c r="G220" s="307"/>
      <c r="H220" s="307">
        <f t="shared" si="4"/>
        <v>0</v>
      </c>
    </row>
    <row r="221" spans="1:8" ht="12.75">
      <c r="A221" s="48" t="s">
        <v>450</v>
      </c>
      <c r="B221" s="54" t="s">
        <v>398</v>
      </c>
      <c r="C221" s="50" t="s">
        <v>399</v>
      </c>
      <c r="D221" s="303"/>
      <c r="E221" s="303"/>
      <c r="F221" s="303"/>
      <c r="G221" s="303"/>
      <c r="H221" s="303">
        <f t="shared" si="4"/>
        <v>0</v>
      </c>
    </row>
    <row r="222" spans="1:8" ht="12.75">
      <c r="A222" s="48" t="s">
        <v>451</v>
      </c>
      <c r="B222" s="49" t="s">
        <v>400</v>
      </c>
      <c r="C222" s="50" t="s">
        <v>401</v>
      </c>
      <c r="D222" s="303"/>
      <c r="E222" s="303"/>
      <c r="F222" s="303"/>
      <c r="G222" s="303"/>
      <c r="H222" s="303">
        <f t="shared" si="4"/>
        <v>0</v>
      </c>
    </row>
    <row r="223" spans="1:8" ht="12.75">
      <c r="A223" s="48" t="s">
        <v>452</v>
      </c>
      <c r="B223" s="49" t="s">
        <v>402</v>
      </c>
      <c r="C223" s="50" t="s">
        <v>403</v>
      </c>
      <c r="D223" s="303"/>
      <c r="E223" s="303"/>
      <c r="F223" s="303"/>
      <c r="G223" s="303"/>
      <c r="H223" s="303">
        <f t="shared" si="4"/>
        <v>0</v>
      </c>
    </row>
    <row r="224" spans="1:8" ht="12.75">
      <c r="A224" s="48" t="s">
        <v>453</v>
      </c>
      <c r="B224" s="49" t="s">
        <v>404</v>
      </c>
      <c r="C224" s="50" t="s">
        <v>405</v>
      </c>
      <c r="D224" s="303"/>
      <c r="E224" s="303"/>
      <c r="F224" s="303"/>
      <c r="G224" s="303"/>
      <c r="H224" s="303">
        <f t="shared" si="4"/>
        <v>0</v>
      </c>
    </row>
    <row r="225" spans="1:8" ht="12.75">
      <c r="A225" s="48" t="s">
        <v>454</v>
      </c>
      <c r="B225" s="49" t="s">
        <v>406</v>
      </c>
      <c r="C225" s="50" t="s">
        <v>407</v>
      </c>
      <c r="D225" s="303"/>
      <c r="E225" s="303"/>
      <c r="F225" s="303"/>
      <c r="G225" s="303"/>
      <c r="H225" s="303">
        <f t="shared" si="4"/>
        <v>0</v>
      </c>
    </row>
    <row r="226" spans="1:8" ht="12.75">
      <c r="A226" s="48" t="s">
        <v>455</v>
      </c>
      <c r="B226" s="49" t="s">
        <v>408</v>
      </c>
      <c r="C226" s="50" t="s">
        <v>409</v>
      </c>
      <c r="D226" s="303"/>
      <c r="E226" s="303"/>
      <c r="F226" s="303"/>
      <c r="G226" s="303"/>
      <c r="H226" s="303">
        <f t="shared" si="4"/>
        <v>0</v>
      </c>
    </row>
    <row r="227" spans="1:8" ht="12.75">
      <c r="A227" s="51" t="s">
        <v>456</v>
      </c>
      <c r="B227" s="55" t="s">
        <v>410</v>
      </c>
      <c r="C227" s="53" t="s">
        <v>411</v>
      </c>
      <c r="D227" s="307">
        <f>SUM(D221:D226)</f>
        <v>0</v>
      </c>
      <c r="E227" s="307">
        <f>SUM(E221:E226)</f>
        <v>0</v>
      </c>
      <c r="F227" s="307"/>
      <c r="G227" s="307"/>
      <c r="H227" s="307">
        <f t="shared" si="4"/>
        <v>0</v>
      </c>
    </row>
    <row r="228" spans="1:8" ht="12.75">
      <c r="A228" s="48" t="s">
        <v>457</v>
      </c>
      <c r="B228" s="54" t="s">
        <v>412</v>
      </c>
      <c r="C228" s="50" t="s">
        <v>413</v>
      </c>
      <c r="D228" s="303"/>
      <c r="E228" s="303"/>
      <c r="F228" s="303"/>
      <c r="G228" s="303"/>
      <c r="H228" s="303">
        <f t="shared" si="4"/>
        <v>0</v>
      </c>
    </row>
    <row r="229" spans="1:8" ht="12.75">
      <c r="A229" s="48" t="s">
        <v>458</v>
      </c>
      <c r="B229" s="54" t="s">
        <v>414</v>
      </c>
      <c r="C229" s="50" t="s">
        <v>415</v>
      </c>
      <c r="D229" s="303"/>
      <c r="E229" s="303"/>
      <c r="F229" s="303"/>
      <c r="G229" s="303"/>
      <c r="H229" s="303">
        <f t="shared" si="4"/>
        <v>0</v>
      </c>
    </row>
    <row r="230" spans="1:8" ht="12.75">
      <c r="A230" s="48" t="s">
        <v>459</v>
      </c>
      <c r="B230" s="54" t="s">
        <v>416</v>
      </c>
      <c r="C230" s="50" t="s">
        <v>417</v>
      </c>
      <c r="D230" s="303">
        <v>204449177</v>
      </c>
      <c r="E230" s="303">
        <v>204449177</v>
      </c>
      <c r="F230" s="303"/>
      <c r="G230" s="303"/>
      <c r="H230" s="303">
        <f t="shared" si="4"/>
        <v>204449177</v>
      </c>
    </row>
    <row r="231" spans="1:8" ht="12.75">
      <c r="A231" s="48" t="s">
        <v>460</v>
      </c>
      <c r="B231" s="54" t="s">
        <v>418</v>
      </c>
      <c r="C231" s="50" t="s">
        <v>419</v>
      </c>
      <c r="D231" s="303"/>
      <c r="E231" s="303"/>
      <c r="F231" s="303"/>
      <c r="G231" s="303"/>
      <c r="H231" s="303">
        <f t="shared" si="4"/>
        <v>0</v>
      </c>
    </row>
    <row r="232" spans="1:8" ht="12.75">
      <c r="A232" s="48" t="s">
        <v>461</v>
      </c>
      <c r="B232" s="54" t="s">
        <v>420</v>
      </c>
      <c r="C232" s="50" t="s">
        <v>421</v>
      </c>
      <c r="D232" s="303"/>
      <c r="E232" s="303"/>
      <c r="F232" s="303"/>
      <c r="G232" s="303"/>
      <c r="H232" s="303">
        <f t="shared" si="4"/>
        <v>0</v>
      </c>
    </row>
    <row r="233" spans="1:8" ht="12.75">
      <c r="A233" s="48" t="s">
        <v>462</v>
      </c>
      <c r="B233" s="54" t="s">
        <v>422</v>
      </c>
      <c r="C233" s="50" t="s">
        <v>423</v>
      </c>
      <c r="D233" s="303"/>
      <c r="E233" s="303"/>
      <c r="F233" s="303"/>
      <c r="G233" s="303"/>
      <c r="H233" s="303">
        <f t="shared" si="4"/>
        <v>0</v>
      </c>
    </row>
    <row r="234" spans="1:8" ht="12.75">
      <c r="A234" s="48" t="s">
        <v>463</v>
      </c>
      <c r="B234" s="54" t="s">
        <v>424</v>
      </c>
      <c r="C234" s="50" t="s">
        <v>425</v>
      </c>
      <c r="D234" s="303"/>
      <c r="E234" s="303"/>
      <c r="F234" s="303"/>
      <c r="G234" s="303"/>
      <c r="H234" s="303">
        <f t="shared" si="4"/>
        <v>0</v>
      </c>
    </row>
    <row r="235" spans="1:8" ht="12.75">
      <c r="A235" s="48" t="s">
        <v>464</v>
      </c>
      <c r="B235" s="54" t="s">
        <v>426</v>
      </c>
      <c r="C235" s="50" t="s">
        <v>427</v>
      </c>
      <c r="D235" s="303"/>
      <c r="E235" s="303"/>
      <c r="F235" s="303"/>
      <c r="G235" s="303"/>
      <c r="H235" s="303">
        <f t="shared" si="4"/>
        <v>0</v>
      </c>
    </row>
    <row r="236" spans="1:8" ht="12.75">
      <c r="A236" s="51" t="s">
        <v>465</v>
      </c>
      <c r="B236" s="55" t="s">
        <v>428</v>
      </c>
      <c r="C236" s="53" t="s">
        <v>429</v>
      </c>
      <c r="D236" s="307">
        <f>SUM(D234:D235)</f>
        <v>0</v>
      </c>
      <c r="E236" s="307">
        <f>SUM(E234:E235)</f>
        <v>0</v>
      </c>
      <c r="F236" s="307"/>
      <c r="G236" s="307"/>
      <c r="H236" s="307">
        <f t="shared" si="4"/>
        <v>0</v>
      </c>
    </row>
    <row r="237" spans="1:8" ht="12.75">
      <c r="A237" s="48" t="s">
        <v>466</v>
      </c>
      <c r="B237" s="56" t="s">
        <v>430</v>
      </c>
      <c r="C237" s="57" t="s">
        <v>431</v>
      </c>
      <c r="D237" s="303">
        <f>D220+D227+D228+D229+D230+D231+D232+D233</f>
        <v>204449177</v>
      </c>
      <c r="E237" s="303">
        <f>E220+E227+E228+E229+E230+E231+E232+E233</f>
        <v>204449177</v>
      </c>
      <c r="F237" s="303"/>
      <c r="G237" s="303"/>
      <c r="H237" s="303">
        <f t="shared" si="4"/>
        <v>204449177</v>
      </c>
    </row>
    <row r="238" spans="1:8" ht="12.75">
      <c r="A238" s="48" t="s">
        <v>467</v>
      </c>
      <c r="B238" s="54" t="s">
        <v>432</v>
      </c>
      <c r="C238" s="50" t="s">
        <v>433</v>
      </c>
      <c r="D238" s="303"/>
      <c r="E238" s="303"/>
      <c r="F238" s="303"/>
      <c r="G238" s="303"/>
      <c r="H238" s="303">
        <f t="shared" si="4"/>
        <v>0</v>
      </c>
    </row>
    <row r="239" spans="1:8" ht="12.75">
      <c r="A239" s="48" t="s">
        <v>468</v>
      </c>
      <c r="B239" s="49" t="s">
        <v>434</v>
      </c>
      <c r="C239" s="50" t="s">
        <v>435</v>
      </c>
      <c r="D239" s="303"/>
      <c r="E239" s="303"/>
      <c r="F239" s="303"/>
      <c r="G239" s="303"/>
      <c r="H239" s="303">
        <f t="shared" si="4"/>
        <v>0</v>
      </c>
    </row>
    <row r="240" spans="1:8" ht="12.75">
      <c r="A240" s="48" t="s">
        <v>469</v>
      </c>
      <c r="B240" s="54" t="s">
        <v>436</v>
      </c>
      <c r="C240" s="50" t="s">
        <v>437</v>
      </c>
      <c r="D240" s="303"/>
      <c r="E240" s="303"/>
      <c r="F240" s="303"/>
      <c r="G240" s="303"/>
      <c r="H240" s="303">
        <f t="shared" si="4"/>
        <v>0</v>
      </c>
    </row>
    <row r="241" spans="1:8" ht="12.75">
      <c r="A241" s="48" t="s">
        <v>470</v>
      </c>
      <c r="B241" s="54" t="s">
        <v>438</v>
      </c>
      <c r="C241" s="50" t="s">
        <v>439</v>
      </c>
      <c r="D241" s="303"/>
      <c r="E241" s="303"/>
      <c r="F241" s="303"/>
      <c r="G241" s="303"/>
      <c r="H241" s="303">
        <f t="shared" si="4"/>
        <v>0</v>
      </c>
    </row>
    <row r="242" spans="1:8" ht="12.75">
      <c r="A242" s="48" t="s">
        <v>471</v>
      </c>
      <c r="B242" s="54" t="s">
        <v>440</v>
      </c>
      <c r="C242" s="50" t="s">
        <v>441</v>
      </c>
      <c r="D242" s="303"/>
      <c r="E242" s="303"/>
      <c r="F242" s="303"/>
      <c r="G242" s="303"/>
      <c r="H242" s="303">
        <f t="shared" si="4"/>
        <v>0</v>
      </c>
    </row>
    <row r="243" spans="1:8" ht="12.75">
      <c r="A243" s="51" t="s">
        <v>472</v>
      </c>
      <c r="B243" s="55" t="s">
        <v>442</v>
      </c>
      <c r="C243" s="53" t="s">
        <v>443</v>
      </c>
      <c r="D243" s="307">
        <f>SUM(D238:D242)</f>
        <v>0</v>
      </c>
      <c r="E243" s="307">
        <f>SUM(E238:E242)</f>
        <v>0</v>
      </c>
      <c r="F243" s="307"/>
      <c r="G243" s="307"/>
      <c r="H243" s="307">
        <f t="shared" si="4"/>
        <v>0</v>
      </c>
    </row>
    <row r="244" spans="1:8" ht="12.75">
      <c r="A244" s="48" t="s">
        <v>473</v>
      </c>
      <c r="B244" s="49" t="s">
        <v>444</v>
      </c>
      <c r="C244" s="50" t="s">
        <v>445</v>
      </c>
      <c r="D244" s="303"/>
      <c r="E244" s="303"/>
      <c r="F244" s="303"/>
      <c r="G244" s="303"/>
      <c r="H244" s="303">
        <f t="shared" si="4"/>
        <v>0</v>
      </c>
    </row>
    <row r="245" spans="1:8" ht="12.75">
      <c r="A245" s="48" t="s">
        <v>474</v>
      </c>
      <c r="B245" s="49" t="s">
        <v>446</v>
      </c>
      <c r="C245" s="50" t="s">
        <v>447</v>
      </c>
      <c r="D245" s="303"/>
      <c r="E245" s="303"/>
      <c r="F245" s="303"/>
      <c r="G245" s="303"/>
      <c r="H245" s="303">
        <f t="shared" si="4"/>
        <v>0</v>
      </c>
    </row>
    <row r="246" spans="1:8" ht="12.75">
      <c r="A246" s="51" t="s">
        <v>475</v>
      </c>
      <c r="B246" s="55" t="s">
        <v>448</v>
      </c>
      <c r="C246" s="53" t="s">
        <v>449</v>
      </c>
      <c r="D246" s="307">
        <f>D237+D243+D244+D245</f>
        <v>204449177</v>
      </c>
      <c r="E246" s="307">
        <f>E237+E243+E244+E245</f>
        <v>204449177</v>
      </c>
      <c r="F246" s="307"/>
      <c r="G246" s="307"/>
      <c r="H246" s="307">
        <f t="shared" si="4"/>
        <v>204449177</v>
      </c>
    </row>
    <row r="247" spans="4:8" ht="12.75">
      <c r="D247" s="322"/>
      <c r="E247" s="322"/>
      <c r="F247" s="322"/>
      <c r="G247" s="322"/>
      <c r="H247" s="303">
        <f>SUM(E247:G247)</f>
        <v>0</v>
      </c>
    </row>
    <row r="248" spans="1:8" ht="15.75">
      <c r="A248" s="34"/>
      <c r="B248" s="58" t="s">
        <v>476</v>
      </c>
      <c r="C248" s="58"/>
      <c r="D248" s="333">
        <f>D212</f>
        <v>196718501</v>
      </c>
      <c r="E248" s="333">
        <f>E212</f>
        <v>196718501</v>
      </c>
      <c r="F248" s="333"/>
      <c r="G248" s="333"/>
      <c r="H248" s="314">
        <f>SUM(E248:G248)</f>
        <v>196718501</v>
      </c>
    </row>
    <row r="249" spans="1:8" ht="15.75">
      <c r="A249" s="177"/>
      <c r="B249" s="177" t="s">
        <v>477</v>
      </c>
      <c r="C249" s="177"/>
      <c r="D249" s="334">
        <f>D246</f>
        <v>204449177</v>
      </c>
      <c r="E249" s="334">
        <f>E246</f>
        <v>204449177</v>
      </c>
      <c r="F249" s="334"/>
      <c r="G249" s="334"/>
      <c r="H249" s="314">
        <f>SUM(E249:G249)</f>
        <v>204449177</v>
      </c>
    </row>
    <row r="250" spans="1:8" ht="16.5" thickBot="1">
      <c r="A250" s="178"/>
      <c r="B250" s="179" t="s">
        <v>478</v>
      </c>
      <c r="C250" s="179"/>
      <c r="D250" s="335">
        <f>SUM(D248:D249)</f>
        <v>401167678</v>
      </c>
      <c r="E250" s="335">
        <f>SUM(E248:E249)</f>
        <v>401167678</v>
      </c>
      <c r="F250" s="335"/>
      <c r="G250" s="335"/>
      <c r="H250" s="332">
        <f>SUM(E250:G250)</f>
        <v>401167678</v>
      </c>
    </row>
    <row r="251" ht="13.5" thickTop="1"/>
  </sheetData>
  <sheetProtection/>
  <mergeCells count="3">
    <mergeCell ref="E6:G6"/>
    <mergeCell ref="A3:H3"/>
    <mergeCell ref="F1:H1"/>
  </mergeCells>
  <printOptions horizontalCentered="1" verticalCentered="1"/>
  <pageMargins left="0.1968503937007874" right="0.11811023622047245" top="0.15748031496062992" bottom="0.15748031496062992" header="0.31496062992125984" footer="0.31496062992125984"/>
  <pageSetup horizontalDpi="600" verticalDpi="600" orientation="landscape" paperSize="9" scale="39" r:id="rId1"/>
  <rowBreaks count="3" manualBreakCount="3">
    <brk id="72" max="255" man="1"/>
    <brk id="111" max="255" man="1"/>
    <brk id="2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1</dc:creator>
  <cp:keywords/>
  <dc:description/>
  <cp:lastModifiedBy>Edit</cp:lastModifiedBy>
  <cp:lastPrinted>2017-02-06T13:49:20Z</cp:lastPrinted>
  <dcterms:created xsi:type="dcterms:W3CDTF">2015-02-11T14:45:08Z</dcterms:created>
  <dcterms:modified xsi:type="dcterms:W3CDTF">2017-02-06T13:50:23Z</dcterms:modified>
  <cp:category/>
  <cp:version/>
  <cp:contentType/>
  <cp:contentStatus/>
</cp:coreProperties>
</file>